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itoriaunespbr-my.sharepoint.com/personal/roberta_goria_unesp_br/Documents/Área de Trabalho/"/>
    </mc:Choice>
  </mc:AlternateContent>
  <xr:revisionPtr revIDLastSave="1" documentId="8_{EF748B1A-5CA2-48F8-A6F5-F6B0536340AF}" xr6:coauthVersionLast="47" xr6:coauthVersionMax="47" xr10:uidLastSave="{84648833-86BE-46DB-9526-D556EABF6AA1}"/>
  <bookViews>
    <workbookView minimized="1" xWindow="2070" yWindow="2730" windowWidth="26730" windowHeight="11385" firstSheet="2" activeTab="3" xr2:uid="{B0ADE8DF-979C-4A25-9106-E0D4BFA44373}"/>
  </bookViews>
  <sheets>
    <sheet name="Metal_sediment" sheetId="1" r:id="rId1"/>
    <sheet name="Geocronologia" sheetId="2" r:id="rId2"/>
    <sheet name="Organic matter" sheetId="3" r:id="rId3"/>
    <sheet name="Granulometria" sheetId="4" r:id="rId4"/>
  </sheets>
  <externalReferences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4" l="1"/>
  <c r="G46" i="4"/>
  <c r="E46" i="4"/>
  <c r="I46" i="4" s="1"/>
  <c r="H45" i="4"/>
  <c r="G45" i="4"/>
  <c r="E45" i="4"/>
  <c r="I45" i="4" s="1"/>
  <c r="H44" i="4"/>
  <c r="G44" i="4"/>
  <c r="E44" i="4"/>
  <c r="I44" i="4" s="1"/>
  <c r="H43" i="4"/>
  <c r="G43" i="4"/>
  <c r="E43" i="4"/>
  <c r="I43" i="4" s="1"/>
  <c r="I42" i="4"/>
  <c r="H42" i="4"/>
  <c r="G42" i="4"/>
  <c r="E42" i="4"/>
  <c r="H41" i="4"/>
  <c r="G41" i="4"/>
  <c r="E41" i="4"/>
  <c r="I41" i="4" s="1"/>
  <c r="H40" i="4"/>
  <c r="G40" i="4"/>
  <c r="E40" i="4"/>
  <c r="I40" i="4" s="1"/>
  <c r="H39" i="4"/>
  <c r="G39" i="4"/>
  <c r="E39" i="4"/>
  <c r="I39" i="4" s="1"/>
  <c r="I38" i="4"/>
  <c r="H38" i="4"/>
  <c r="G38" i="4"/>
  <c r="E38" i="4"/>
  <c r="H37" i="4"/>
  <c r="G37" i="4"/>
  <c r="E37" i="4"/>
  <c r="I37" i="4" s="1"/>
  <c r="I36" i="4"/>
  <c r="H36" i="4"/>
  <c r="G36" i="4"/>
  <c r="E36" i="4"/>
  <c r="H35" i="4"/>
  <c r="G35" i="4"/>
  <c r="E35" i="4"/>
  <c r="I35" i="4" s="1"/>
  <c r="I34" i="4"/>
  <c r="H34" i="4"/>
  <c r="G34" i="4"/>
  <c r="E34" i="4"/>
  <c r="H33" i="4"/>
  <c r="G33" i="4"/>
  <c r="E33" i="4"/>
  <c r="I33" i="4" s="1"/>
  <c r="H32" i="4"/>
  <c r="G32" i="4"/>
  <c r="E32" i="4"/>
  <c r="I32" i="4" s="1"/>
  <c r="I17" i="4"/>
  <c r="H17" i="4"/>
  <c r="G17" i="4"/>
  <c r="E17" i="4"/>
  <c r="H16" i="4"/>
  <c r="G16" i="4"/>
  <c r="E16" i="4"/>
  <c r="I16" i="4" s="1"/>
  <c r="H15" i="4"/>
  <c r="G15" i="4"/>
  <c r="E15" i="4"/>
  <c r="I15" i="4" s="1"/>
  <c r="I14" i="4"/>
  <c r="H14" i="4"/>
  <c r="G14" i="4"/>
  <c r="E14" i="4"/>
  <c r="H13" i="4"/>
  <c r="G13" i="4"/>
  <c r="E13" i="4"/>
  <c r="I13" i="4" s="1"/>
  <c r="H12" i="4"/>
  <c r="G12" i="4"/>
  <c r="E12" i="4"/>
  <c r="I12" i="4" s="1"/>
  <c r="I11" i="4"/>
  <c r="H11" i="4"/>
  <c r="G11" i="4"/>
  <c r="E11" i="4"/>
  <c r="H10" i="4"/>
  <c r="G10" i="4"/>
  <c r="E10" i="4"/>
  <c r="I10" i="4" s="1"/>
  <c r="H9" i="4"/>
  <c r="G9" i="4"/>
  <c r="E9" i="4"/>
  <c r="I9" i="4" s="1"/>
  <c r="I8" i="4"/>
  <c r="H8" i="4"/>
  <c r="G8" i="4"/>
  <c r="E8" i="4"/>
  <c r="H7" i="4"/>
  <c r="G7" i="4"/>
  <c r="E7" i="4"/>
  <c r="I7" i="4" s="1"/>
  <c r="H6" i="4"/>
  <c r="G6" i="4"/>
  <c r="E6" i="4"/>
  <c r="I6" i="4" s="1"/>
  <c r="I5" i="4"/>
  <c r="H5" i="4"/>
  <c r="G5" i="4"/>
  <c r="E5" i="4"/>
  <c r="H4" i="4"/>
  <c r="G4" i="4"/>
  <c r="E4" i="4"/>
  <c r="I4" i="4" s="1"/>
  <c r="H3" i="4"/>
  <c r="G3" i="4"/>
  <c r="E3" i="4"/>
  <c r="I3" i="4" s="1"/>
  <c r="I2" i="4"/>
  <c r="H2" i="4"/>
  <c r="G2" i="4"/>
  <c r="E2" i="4"/>
  <c r="R269" i="1"/>
  <c r="Q269" i="1"/>
  <c r="R268" i="1"/>
  <c r="Q268" i="1"/>
  <c r="R267" i="1"/>
  <c r="Q267" i="1"/>
  <c r="R266" i="1"/>
  <c r="Q266" i="1"/>
  <c r="R265" i="1"/>
  <c r="Q265" i="1"/>
  <c r="R264" i="1"/>
  <c r="Q264" i="1"/>
  <c r="R263" i="1"/>
  <c r="Q263" i="1"/>
  <c r="R262" i="1"/>
  <c r="Q262" i="1"/>
  <c r="R261" i="1"/>
  <c r="Q261" i="1"/>
  <c r="R260" i="1"/>
  <c r="Q260" i="1"/>
  <c r="R259" i="1"/>
  <c r="Q259" i="1"/>
  <c r="R258" i="1"/>
  <c r="Q258" i="1"/>
  <c r="R257" i="1"/>
  <c r="Q257" i="1"/>
  <c r="R256" i="1"/>
  <c r="Q256" i="1"/>
  <c r="R255" i="1"/>
  <c r="Q255" i="1"/>
  <c r="R251" i="1"/>
  <c r="Q251" i="1"/>
  <c r="R250" i="1"/>
  <c r="Q250" i="1"/>
  <c r="R249" i="1"/>
  <c r="Q249" i="1"/>
  <c r="R248" i="1"/>
  <c r="Q248" i="1"/>
  <c r="R247" i="1"/>
  <c r="Q247" i="1"/>
  <c r="R246" i="1"/>
  <c r="Q246" i="1"/>
  <c r="R245" i="1"/>
  <c r="Q245" i="1"/>
  <c r="R244" i="1"/>
  <c r="Q244" i="1"/>
  <c r="R243" i="1"/>
  <c r="Q243" i="1"/>
  <c r="R242" i="1"/>
  <c r="Q242" i="1"/>
  <c r="R241" i="1"/>
  <c r="Q241" i="1"/>
  <c r="R240" i="1"/>
  <c r="Q240" i="1"/>
  <c r="R239" i="1"/>
  <c r="Q239" i="1"/>
  <c r="R238" i="1"/>
  <c r="Q238" i="1"/>
  <c r="R237" i="1"/>
  <c r="Q237" i="1"/>
  <c r="R233" i="1"/>
  <c r="Q233" i="1"/>
  <c r="R232" i="1"/>
  <c r="Q232" i="1"/>
  <c r="R231" i="1"/>
  <c r="Q231" i="1"/>
  <c r="R230" i="1"/>
  <c r="Q230" i="1"/>
  <c r="R229" i="1"/>
  <c r="Q229" i="1"/>
  <c r="R228" i="1"/>
  <c r="Q228" i="1"/>
  <c r="R227" i="1"/>
  <c r="Q227" i="1"/>
  <c r="R226" i="1"/>
  <c r="Q226" i="1"/>
  <c r="R225" i="1"/>
  <c r="Q225" i="1"/>
  <c r="R224" i="1"/>
  <c r="Q224" i="1"/>
  <c r="R223" i="1"/>
  <c r="Q223" i="1"/>
  <c r="R222" i="1"/>
  <c r="Q222" i="1"/>
  <c r="R221" i="1"/>
  <c r="Q221" i="1"/>
  <c r="R220" i="1"/>
  <c r="Q220" i="1"/>
  <c r="R219" i="1"/>
  <c r="Q219" i="1"/>
  <c r="R215" i="1"/>
  <c r="Q215" i="1"/>
  <c r="R214" i="1"/>
  <c r="Q214" i="1"/>
  <c r="R213" i="1"/>
  <c r="Q213" i="1"/>
  <c r="R212" i="1"/>
  <c r="Q212" i="1"/>
  <c r="R211" i="1"/>
  <c r="Q211" i="1"/>
  <c r="R210" i="1"/>
  <c r="Q210" i="1"/>
  <c r="R209" i="1"/>
  <c r="Q209" i="1"/>
  <c r="R208" i="1"/>
  <c r="Q208" i="1"/>
  <c r="R207" i="1"/>
  <c r="Q207" i="1"/>
  <c r="R206" i="1"/>
  <c r="Q206" i="1"/>
  <c r="R205" i="1"/>
  <c r="Q205" i="1"/>
  <c r="R204" i="1"/>
  <c r="Q204" i="1"/>
  <c r="R203" i="1"/>
  <c r="Q203" i="1"/>
  <c r="R202" i="1"/>
  <c r="Q202" i="1"/>
  <c r="R201" i="1"/>
  <c r="Q201" i="1"/>
  <c r="R197" i="1"/>
  <c r="Q197" i="1"/>
  <c r="R196" i="1"/>
  <c r="Q196" i="1"/>
  <c r="R195" i="1"/>
  <c r="Q195" i="1"/>
  <c r="R194" i="1"/>
  <c r="Q194" i="1"/>
  <c r="R193" i="1"/>
  <c r="Q193" i="1"/>
  <c r="R192" i="1"/>
  <c r="Q192" i="1"/>
  <c r="R191" i="1"/>
  <c r="Q191" i="1"/>
  <c r="R190" i="1"/>
  <c r="Q190" i="1"/>
  <c r="R189" i="1"/>
  <c r="Q189" i="1"/>
  <c r="R188" i="1"/>
  <c r="Q188" i="1"/>
  <c r="R187" i="1"/>
  <c r="Q187" i="1"/>
  <c r="R186" i="1"/>
  <c r="Q186" i="1"/>
  <c r="R185" i="1"/>
  <c r="Q185" i="1"/>
  <c r="R184" i="1"/>
  <c r="Q184" i="1"/>
  <c r="R183" i="1"/>
  <c r="Q183" i="1"/>
  <c r="R179" i="1"/>
  <c r="Q179" i="1"/>
  <c r="R178" i="1"/>
  <c r="Q178" i="1"/>
  <c r="R177" i="1"/>
  <c r="Q177" i="1"/>
  <c r="R176" i="1"/>
  <c r="Q176" i="1"/>
  <c r="R175" i="1"/>
  <c r="Q175" i="1"/>
  <c r="R174" i="1"/>
  <c r="Q174" i="1"/>
  <c r="R173" i="1"/>
  <c r="Q173" i="1"/>
  <c r="R172" i="1"/>
  <c r="Q172" i="1"/>
  <c r="R171" i="1"/>
  <c r="Q171" i="1"/>
  <c r="R170" i="1"/>
  <c r="Q170" i="1"/>
  <c r="R169" i="1"/>
  <c r="Q169" i="1"/>
  <c r="R168" i="1"/>
  <c r="Q168" i="1"/>
  <c r="R167" i="1"/>
  <c r="Q167" i="1"/>
  <c r="R166" i="1"/>
  <c r="Q166" i="1"/>
  <c r="R165" i="1"/>
  <c r="Q165" i="1"/>
  <c r="R161" i="1"/>
  <c r="Q161" i="1"/>
  <c r="R160" i="1"/>
  <c r="Q160" i="1"/>
  <c r="R159" i="1"/>
  <c r="Q159" i="1"/>
  <c r="R158" i="1"/>
  <c r="Q158" i="1"/>
  <c r="R157" i="1"/>
  <c r="Q157" i="1"/>
  <c r="R156" i="1"/>
  <c r="Q156" i="1"/>
  <c r="R155" i="1"/>
  <c r="Q155" i="1"/>
  <c r="R154" i="1"/>
  <c r="Q154" i="1"/>
  <c r="R153" i="1"/>
  <c r="Q153" i="1"/>
  <c r="R152" i="1"/>
  <c r="Q152" i="1"/>
  <c r="R151" i="1"/>
  <c r="Q151" i="1"/>
  <c r="R150" i="1"/>
  <c r="Q150" i="1"/>
  <c r="R149" i="1"/>
  <c r="Q149" i="1"/>
  <c r="R148" i="1"/>
  <c r="Q148" i="1"/>
  <c r="R147" i="1"/>
  <c r="Q147" i="1"/>
  <c r="R143" i="1"/>
  <c r="Q143" i="1"/>
  <c r="R142" i="1"/>
  <c r="Q142" i="1"/>
  <c r="R141" i="1"/>
  <c r="Q141" i="1"/>
  <c r="R140" i="1"/>
  <c r="Q140" i="1"/>
  <c r="R139" i="1"/>
  <c r="Q139" i="1"/>
  <c r="R138" i="1"/>
  <c r="Q138" i="1"/>
  <c r="R137" i="1"/>
  <c r="Q137" i="1"/>
  <c r="R136" i="1"/>
  <c r="Q136" i="1"/>
  <c r="R135" i="1"/>
  <c r="Q135" i="1"/>
  <c r="R134" i="1"/>
  <c r="Q134" i="1"/>
  <c r="R133" i="1"/>
  <c r="Q133" i="1"/>
  <c r="R132" i="1"/>
  <c r="Q132" i="1"/>
  <c r="R131" i="1"/>
  <c r="Q131" i="1"/>
  <c r="R130" i="1"/>
  <c r="Q130" i="1"/>
  <c r="R129" i="1"/>
  <c r="Q129" i="1"/>
  <c r="R125" i="1"/>
  <c r="Q125" i="1"/>
  <c r="R124" i="1"/>
  <c r="Q124" i="1"/>
  <c r="R123" i="1"/>
  <c r="Q123" i="1"/>
  <c r="R122" i="1"/>
  <c r="Q122" i="1"/>
  <c r="R121" i="1"/>
  <c r="Q121" i="1"/>
  <c r="R120" i="1"/>
  <c r="Q120" i="1"/>
  <c r="R119" i="1"/>
  <c r="Q119" i="1"/>
  <c r="R118" i="1"/>
  <c r="Q118" i="1"/>
  <c r="R117" i="1"/>
  <c r="Q117" i="1"/>
  <c r="R116" i="1"/>
  <c r="Q116" i="1"/>
  <c r="R115" i="1"/>
  <c r="Q115" i="1"/>
  <c r="R114" i="1"/>
  <c r="Q114" i="1"/>
  <c r="R113" i="1"/>
  <c r="Q113" i="1"/>
  <c r="R112" i="1"/>
  <c r="Q112" i="1"/>
  <c r="R111" i="1"/>
  <c r="Q111" i="1"/>
  <c r="R107" i="1"/>
  <c r="Q107" i="1"/>
  <c r="R106" i="1"/>
  <c r="Q106" i="1"/>
  <c r="R105" i="1"/>
  <c r="Q105" i="1"/>
  <c r="R104" i="1"/>
  <c r="Q104" i="1"/>
  <c r="R103" i="1"/>
  <c r="Q103" i="1"/>
  <c r="R102" i="1"/>
  <c r="Q102" i="1"/>
  <c r="R101" i="1"/>
  <c r="Q101" i="1"/>
  <c r="R100" i="1"/>
  <c r="Q100" i="1"/>
  <c r="R99" i="1"/>
  <c r="Q99" i="1"/>
  <c r="R98" i="1"/>
  <c r="Q98" i="1"/>
  <c r="R97" i="1"/>
  <c r="Q97" i="1"/>
  <c r="R96" i="1"/>
  <c r="Q96" i="1"/>
  <c r="R95" i="1"/>
  <c r="Q95" i="1"/>
  <c r="R94" i="1"/>
  <c r="Q94" i="1"/>
  <c r="R93" i="1"/>
  <c r="Q93" i="1"/>
  <c r="R89" i="1"/>
  <c r="Q89" i="1"/>
  <c r="R88" i="1"/>
  <c r="Q88" i="1"/>
  <c r="R87" i="1"/>
  <c r="Q87" i="1"/>
  <c r="R86" i="1"/>
  <c r="Q86" i="1"/>
  <c r="R85" i="1"/>
  <c r="Q85" i="1"/>
  <c r="R84" i="1"/>
  <c r="Q84" i="1"/>
  <c r="R83" i="1"/>
  <c r="Q83" i="1"/>
  <c r="R82" i="1"/>
  <c r="Q82" i="1"/>
  <c r="R81" i="1"/>
  <c r="Q81" i="1"/>
  <c r="R80" i="1"/>
  <c r="Q80" i="1"/>
  <c r="R79" i="1"/>
  <c r="Q79" i="1"/>
  <c r="R78" i="1"/>
  <c r="Q78" i="1"/>
  <c r="R77" i="1"/>
  <c r="Q77" i="1"/>
  <c r="R76" i="1"/>
  <c r="Q76" i="1"/>
  <c r="R75" i="1"/>
  <c r="Q75" i="1"/>
  <c r="R71" i="1"/>
  <c r="Q71" i="1"/>
  <c r="R70" i="1"/>
  <c r="Q70" i="1"/>
  <c r="R69" i="1"/>
  <c r="Q69" i="1"/>
  <c r="R68" i="1"/>
  <c r="Q68" i="1"/>
  <c r="R67" i="1"/>
  <c r="Q67" i="1"/>
  <c r="R66" i="1"/>
  <c r="Q66" i="1"/>
  <c r="R65" i="1"/>
  <c r="Q65" i="1"/>
  <c r="R64" i="1"/>
  <c r="Q64" i="1"/>
  <c r="R63" i="1"/>
  <c r="Q63" i="1"/>
  <c r="R62" i="1"/>
  <c r="Q62" i="1"/>
  <c r="R61" i="1"/>
  <c r="Q61" i="1"/>
  <c r="R60" i="1"/>
  <c r="Q60" i="1"/>
  <c r="R59" i="1"/>
  <c r="Q59" i="1"/>
  <c r="R58" i="1"/>
  <c r="Q58" i="1"/>
  <c r="R57" i="1"/>
  <c r="Q57" i="1"/>
  <c r="R53" i="1"/>
  <c r="Q53" i="1"/>
  <c r="R52" i="1"/>
  <c r="Q52" i="1"/>
  <c r="R51" i="1"/>
  <c r="Q51" i="1"/>
  <c r="R50" i="1"/>
  <c r="Q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R4" i="1"/>
  <c r="Q4" i="1"/>
  <c r="R3" i="1"/>
  <c r="Q3" i="1"/>
  <c r="H284" i="1"/>
  <c r="G284" i="1"/>
  <c r="H283" i="1"/>
  <c r="G283" i="1"/>
  <c r="H282" i="1"/>
  <c r="G282" i="1"/>
  <c r="H281" i="1"/>
  <c r="G281" i="1"/>
  <c r="H280" i="1"/>
  <c r="G280" i="1"/>
  <c r="H279" i="1"/>
  <c r="G279" i="1"/>
  <c r="H278" i="1"/>
  <c r="G278" i="1"/>
  <c r="H277" i="1"/>
  <c r="G277" i="1"/>
  <c r="H276" i="1"/>
  <c r="G276" i="1"/>
  <c r="H275" i="1"/>
  <c r="G275" i="1"/>
  <c r="H274" i="1"/>
  <c r="G274" i="1"/>
  <c r="H273" i="1"/>
  <c r="G273" i="1"/>
  <c r="H272" i="1"/>
  <c r="G272" i="1"/>
  <c r="H271" i="1"/>
  <c r="G271" i="1"/>
  <c r="H270" i="1"/>
  <c r="G270" i="1"/>
  <c r="H269" i="1"/>
  <c r="G269" i="1"/>
  <c r="H265" i="1"/>
  <c r="G265" i="1"/>
  <c r="H264" i="1"/>
  <c r="G264" i="1"/>
  <c r="H263" i="1"/>
  <c r="G263" i="1"/>
  <c r="H262" i="1"/>
  <c r="G262" i="1"/>
  <c r="H261" i="1"/>
  <c r="G261" i="1"/>
  <c r="H260" i="1"/>
  <c r="G260" i="1"/>
  <c r="H259" i="1"/>
  <c r="G259" i="1"/>
  <c r="H258" i="1"/>
  <c r="G258" i="1"/>
  <c r="H257" i="1"/>
  <c r="G257" i="1"/>
  <c r="H256" i="1"/>
  <c r="G256" i="1"/>
  <c r="H255" i="1"/>
  <c r="G255" i="1"/>
  <c r="H254" i="1"/>
  <c r="G254" i="1"/>
  <c r="H253" i="1"/>
  <c r="G253" i="1"/>
  <c r="H252" i="1"/>
  <c r="G252" i="1"/>
  <c r="H251" i="1"/>
  <c r="G251" i="1"/>
  <c r="H250" i="1"/>
  <c r="G250" i="1"/>
  <c r="H246" i="1"/>
  <c r="G246" i="1"/>
  <c r="H245" i="1"/>
  <c r="G245" i="1"/>
  <c r="H244" i="1"/>
  <c r="G244" i="1"/>
  <c r="H243" i="1"/>
  <c r="G243" i="1"/>
  <c r="H242" i="1"/>
  <c r="G242" i="1"/>
  <c r="H241" i="1"/>
  <c r="G241" i="1"/>
  <c r="H240" i="1"/>
  <c r="G240" i="1"/>
  <c r="H239" i="1"/>
  <c r="G239" i="1"/>
  <c r="H238" i="1"/>
  <c r="G238" i="1"/>
  <c r="H237" i="1"/>
  <c r="G237" i="1"/>
  <c r="H236" i="1"/>
  <c r="G236" i="1"/>
  <c r="H235" i="1"/>
  <c r="G235" i="1"/>
  <c r="H234" i="1"/>
  <c r="G234" i="1"/>
  <c r="H233" i="1"/>
  <c r="G233" i="1"/>
  <c r="H232" i="1"/>
  <c r="G232" i="1"/>
  <c r="H231" i="1"/>
  <c r="G231" i="1"/>
  <c r="H227" i="1"/>
  <c r="G227" i="1"/>
  <c r="H226" i="1"/>
  <c r="G226" i="1"/>
  <c r="H225" i="1"/>
  <c r="G225" i="1"/>
  <c r="H224" i="1"/>
  <c r="G224" i="1"/>
  <c r="H223" i="1"/>
  <c r="G223" i="1"/>
  <c r="H222" i="1"/>
  <c r="G222" i="1"/>
  <c r="H221" i="1"/>
  <c r="G221" i="1"/>
  <c r="H220" i="1"/>
  <c r="G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H213" i="1"/>
  <c r="G213" i="1"/>
  <c r="H212" i="1"/>
  <c r="G212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G198" i="1"/>
  <c r="H197" i="1"/>
  <c r="G197" i="1"/>
  <c r="H196" i="1"/>
  <c r="G196" i="1"/>
  <c r="H195" i="1"/>
  <c r="G195" i="1"/>
  <c r="H194" i="1"/>
  <c r="G194" i="1"/>
  <c r="H193" i="1"/>
  <c r="G193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Alves de Lima Ferreira</author>
  </authors>
  <commentList>
    <comment ref="B2" authorId="0" shapeId="0" xr:uid="{8D97A273-2F71-45C6-870A-C3248D2B5A14}">
      <text>
        <r>
          <rPr>
            <b/>
            <sz val="9"/>
            <color indexed="81"/>
            <rFont val="Segoe UI"/>
            <family val="2"/>
          </rPr>
          <t>#N/D = &lt; LD = 2,99</t>
        </r>
      </text>
    </comment>
    <comment ref="D2" authorId="0" shapeId="0" xr:uid="{AAA5EDCC-548D-4A85-AF73-782FE40C251D}">
      <text>
        <r>
          <rPr>
            <b/>
            <sz val="9"/>
            <color indexed="81"/>
            <rFont val="Segoe UI"/>
            <family val="2"/>
          </rPr>
          <t>#N/D = &lt; LD = 3,18</t>
        </r>
      </text>
    </comment>
    <comment ref="F2" authorId="0" shapeId="0" xr:uid="{3CC6392F-16B6-439E-8096-88829C5B6E73}">
      <text>
        <r>
          <rPr>
            <b/>
            <sz val="9"/>
            <color indexed="81"/>
            <rFont val="Segoe UI"/>
            <family val="2"/>
          </rPr>
          <t>#N/D = &lt; LD = 0,19</t>
        </r>
      </text>
    </comment>
    <comment ref="M2" authorId="0" shapeId="0" xr:uid="{8C69E1C3-92ED-4A3E-B2D3-30BBF3DB01B3}">
      <text>
        <r>
          <rPr>
            <b/>
            <sz val="9"/>
            <color indexed="81"/>
            <rFont val="Tahoma"/>
            <family val="2"/>
          </rPr>
          <t>Taxa de sedimentação.</t>
        </r>
      </text>
    </comment>
    <comment ref="Q2" authorId="0" shapeId="0" xr:uid="{46C35FFD-7ED8-4D10-88FF-85814A688BEF}">
      <text>
        <r>
          <rPr>
            <b/>
            <sz val="9"/>
            <color indexed="81"/>
            <rFont val="Tahoma"/>
            <family val="2"/>
          </rPr>
          <t>Taxa de sedimentação.</t>
        </r>
      </text>
    </comment>
    <comment ref="S2" authorId="0" shapeId="0" xr:uid="{7947ADBB-91CE-433B-B58B-A3717C8C5356}">
      <text>
        <r>
          <rPr>
            <b/>
            <sz val="9"/>
            <color indexed="81"/>
            <rFont val="Tahoma"/>
            <family val="2"/>
          </rPr>
          <t>Taxa de acumulação de massa.</t>
        </r>
      </text>
    </comment>
    <comment ref="B49" authorId="0" shapeId="0" xr:uid="{9AC22990-300D-4964-9BBA-14C0F92A2AF4}">
      <text>
        <r>
          <rPr>
            <b/>
            <sz val="9"/>
            <color indexed="81"/>
            <rFont val="Segoe UI"/>
            <family val="2"/>
          </rPr>
          <t>#N/D = &lt; LD = 4,58</t>
        </r>
      </text>
    </comment>
    <comment ref="D49" authorId="0" shapeId="0" xr:uid="{B28BB54A-EBE3-4229-84D6-9EA181B400F1}">
      <text>
        <r>
          <rPr>
            <b/>
            <sz val="9"/>
            <color indexed="81"/>
            <rFont val="Segoe UI"/>
            <family val="2"/>
          </rPr>
          <t>#N/D = &lt; LD = 5,02</t>
        </r>
      </text>
    </comment>
    <comment ref="F49" authorId="0" shapeId="0" xr:uid="{95479685-11C4-448D-AE8A-7CF6F8A9256D}">
      <text>
        <r>
          <rPr>
            <b/>
            <sz val="9"/>
            <color indexed="81"/>
            <rFont val="Segoe UI"/>
            <family val="2"/>
          </rPr>
          <t>#N/D = &lt; LD = 0,28</t>
        </r>
      </text>
    </comment>
    <comment ref="M49" authorId="0" shapeId="0" xr:uid="{231371D4-F331-4118-B9E1-B6414CD39D39}">
      <text>
        <r>
          <rPr>
            <b/>
            <sz val="9"/>
            <color indexed="81"/>
            <rFont val="Tahoma"/>
            <family val="2"/>
          </rPr>
          <t>Taxa de sedimentação.</t>
        </r>
      </text>
    </comment>
    <comment ref="Q49" authorId="0" shapeId="0" xr:uid="{8605EE84-4E6A-4215-8F80-8CF97B708F50}">
      <text>
        <r>
          <rPr>
            <b/>
            <sz val="9"/>
            <color indexed="81"/>
            <rFont val="Tahoma"/>
            <family val="2"/>
          </rPr>
          <t>Taxa de sedimentação.</t>
        </r>
      </text>
    </comment>
    <comment ref="S49" authorId="0" shapeId="0" xr:uid="{7A0CC3C1-06A6-42DF-8D3B-C41E76704005}">
      <text>
        <r>
          <rPr>
            <b/>
            <sz val="9"/>
            <color indexed="81"/>
            <rFont val="Tahoma"/>
            <family val="2"/>
          </rPr>
          <t>Taxa de acumulação de massa.</t>
        </r>
      </text>
    </comment>
  </commentList>
</comments>
</file>

<file path=xl/sharedStrings.xml><?xml version="1.0" encoding="utf-8"?>
<sst xmlns="http://schemas.openxmlformats.org/spreadsheetml/2006/main" count="889" uniqueCount="84">
  <si>
    <t>P1-A</t>
  </si>
  <si>
    <t>P1-B</t>
  </si>
  <si>
    <t>P1-C</t>
  </si>
  <si>
    <t>Datação</t>
  </si>
  <si>
    <t>Prof. (cm)</t>
  </si>
  <si>
    <t>Cód.</t>
  </si>
  <si>
    <t>Ag</t>
  </si>
  <si>
    <t>Média</t>
  </si>
  <si>
    <t>D.P.</t>
  </si>
  <si>
    <t>LT1</t>
  </si>
  <si>
    <t>LT2</t>
  </si>
  <si>
    <t>LT3</t>
  </si>
  <si>
    <t>LT4</t>
  </si>
  <si>
    <t>LT5</t>
  </si>
  <si>
    <t>LT6</t>
  </si>
  <si>
    <t>LT7</t>
  </si>
  <si>
    <t>LT8</t>
  </si>
  <si>
    <t>LT9</t>
  </si>
  <si>
    <t>LT10</t>
  </si>
  <si>
    <t>LT11</t>
  </si>
  <si>
    <t>LT12</t>
  </si>
  <si>
    <t>LT13</t>
  </si>
  <si>
    <t>LT14</t>
  </si>
  <si>
    <t>LT15</t>
  </si>
  <si>
    <t>LT16</t>
  </si>
  <si>
    <t>As</t>
  </si>
  <si>
    <t>Ba</t>
  </si>
  <si>
    <t>Ca</t>
  </si>
  <si>
    <t>Co</t>
  </si>
  <si>
    <t>Cr</t>
  </si>
  <si>
    <t>Cu</t>
  </si>
  <si>
    <t>K</t>
  </si>
  <si>
    <t>Mg</t>
  </si>
  <si>
    <t>Mo</t>
  </si>
  <si>
    <t>Ni</t>
  </si>
  <si>
    <t>P</t>
  </si>
  <si>
    <t>Pb</t>
  </si>
  <si>
    <t>Sr</t>
  </si>
  <si>
    <t xml:space="preserve">         -</t>
  </si>
  <si>
    <t>Zn</t>
  </si>
  <si>
    <t>P2-A</t>
  </si>
  <si>
    <t>P2-B</t>
  </si>
  <si>
    <t>P2-C</t>
  </si>
  <si>
    <t>LT1 (P2A)</t>
  </si>
  <si>
    <t>LT2 (P2A)</t>
  </si>
  <si>
    <t>LT3 (P2A)</t>
  </si>
  <si>
    <t>LT4 (P2A)</t>
  </si>
  <si>
    <t>LT5 (P2A)</t>
  </si>
  <si>
    <t>LT6 (P2A)</t>
  </si>
  <si>
    <t>LT7 (P2A)</t>
  </si>
  <si>
    <t>LT8 (P2A)</t>
  </si>
  <si>
    <t>LT9 (P2A)</t>
  </si>
  <si>
    <t>LT10 (P2A)</t>
  </si>
  <si>
    <t>LT11 (P2A)</t>
  </si>
  <si>
    <t>LT12 (P2A)</t>
  </si>
  <si>
    <t>LT13 (P2A)</t>
  </si>
  <si>
    <t>LT14 (P2A)</t>
  </si>
  <si>
    <t>LT15 (P2A)</t>
  </si>
  <si>
    <t>Modelo de sedimentação constante (CFCS)</t>
  </si>
  <si>
    <t>Modelo de sedimentação variável (CRS)</t>
  </si>
  <si>
    <t>z (cm)</t>
  </si>
  <si>
    <r>
      <rPr>
        <vertAlign val="superscript"/>
        <sz val="10"/>
        <color indexed="8"/>
        <rFont val="Arial"/>
        <family val="2"/>
      </rPr>
      <t>210</t>
    </r>
    <r>
      <rPr>
        <sz val="11"/>
        <color theme="1"/>
        <rFont val="Calibri"/>
        <family val="2"/>
        <scheme val="minor"/>
      </rPr>
      <t>Pb</t>
    </r>
    <r>
      <rPr>
        <sz val="11"/>
        <color theme="1"/>
        <rFont val="Calibri"/>
        <family val="2"/>
        <scheme val="minor"/>
      </rPr>
      <t xml:space="preserve"> (Bq kg</t>
    </r>
    <r>
      <rPr>
        <vertAlign val="superscript"/>
        <sz val="10"/>
        <color indexed="8"/>
        <rFont val="Arial"/>
        <family val="2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</si>
  <si>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vertAlign val="superscript"/>
        <sz val="10"/>
        <color indexed="8"/>
        <rFont val="Arial"/>
        <family val="2"/>
      </rPr>
      <t>226</t>
    </r>
    <r>
      <rPr>
        <sz val="11"/>
        <color theme="1"/>
        <rFont val="Calibri"/>
        <family val="2"/>
        <scheme val="minor"/>
      </rPr>
      <t>Ra (Bq kg</t>
    </r>
    <r>
      <rPr>
        <vertAlign val="superscript"/>
        <sz val="10"/>
        <color indexed="8"/>
        <rFont val="Arial"/>
        <family val="2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</si>
  <si>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vertAlign val="superscript"/>
        <sz val="10"/>
        <color indexed="8"/>
        <rFont val="Arial"/>
        <family val="2"/>
      </rPr>
      <t>137</t>
    </r>
    <r>
      <rPr>
        <sz val="11"/>
        <color theme="1"/>
        <rFont val="Calibri"/>
        <family val="2"/>
        <scheme val="minor"/>
      </rPr>
      <t>Cs (Bq kg</t>
    </r>
    <r>
      <rPr>
        <vertAlign val="superscript"/>
        <sz val="10"/>
        <color indexed="8"/>
        <rFont val="Arial"/>
        <family val="2"/>
      </rPr>
      <t>-1</t>
    </r>
    <r>
      <rPr>
        <sz val="11"/>
        <color theme="1"/>
        <rFont val="Calibri"/>
        <family val="2"/>
        <scheme val="minor"/>
      </rPr>
      <t>)</t>
    </r>
  </si>
  <si>
    <t>Máximo do fallout</t>
  </si>
  <si>
    <r>
      <t>ln (</t>
    </r>
    <r>
      <rPr>
        <vertAlign val="superscript"/>
        <sz val="10"/>
        <color theme="1"/>
        <rFont val="Arial"/>
        <family val="2"/>
      </rPr>
      <t>210</t>
    </r>
    <r>
      <rPr>
        <sz val="11"/>
        <color theme="1"/>
        <rFont val="Calibri"/>
        <family val="2"/>
        <scheme val="minor"/>
      </rPr>
      <t>Pb</t>
    </r>
    <r>
      <rPr>
        <vertAlign val="subscript"/>
        <sz val="10"/>
        <color theme="1"/>
        <rFont val="Arial"/>
        <family val="2"/>
      </rPr>
      <t>xs</t>
    </r>
    <r>
      <rPr>
        <sz val="11"/>
        <color theme="1"/>
        <rFont val="Calibri"/>
        <family val="2"/>
        <scheme val="minor"/>
      </rPr>
      <t>)</t>
    </r>
  </si>
  <si>
    <t>Datação (a)</t>
  </si>
  <si>
    <r>
      <t>v (cm a</t>
    </r>
    <r>
      <rPr>
        <vertAlign val="superscript"/>
        <sz val="10"/>
        <color indexed="8"/>
        <rFont val="Arial"/>
        <family val="2"/>
      </rPr>
      <t>-1</t>
    </r>
    <r>
      <rPr>
        <sz val="11"/>
        <color theme="1"/>
        <rFont val="Calibri"/>
        <family val="2"/>
        <scheme val="minor"/>
      </rPr>
      <t>)</t>
    </r>
  </si>
  <si>
    <r>
      <t>f (g cm</t>
    </r>
    <r>
      <rPr>
        <vertAlign val="superscript"/>
        <sz val="10"/>
        <color indexed="8"/>
        <rFont val="Arial"/>
        <family val="2"/>
      </rPr>
      <t>-2</t>
    </r>
    <r>
      <rPr>
        <sz val="11"/>
        <color theme="1"/>
        <rFont val="Calibri"/>
        <family val="2"/>
        <scheme val="minor"/>
      </rPr>
      <t xml:space="preserve"> a</t>
    </r>
    <r>
      <rPr>
        <vertAlign val="superscript"/>
        <sz val="10"/>
        <color indexed="8"/>
        <rFont val="Arial"/>
        <family val="2"/>
      </rPr>
      <t>-1</t>
    </r>
    <r>
      <rPr>
        <sz val="11"/>
        <color theme="1"/>
        <rFont val="Calibri"/>
        <family val="2"/>
        <scheme val="minor"/>
      </rPr>
      <t>)</t>
    </r>
  </si>
  <si>
    <t>Valor</t>
  </si>
  <si>
    <t>Erro</t>
  </si>
  <si>
    <t>Core 1</t>
  </si>
  <si>
    <t>Core 2</t>
  </si>
  <si>
    <t>Depth</t>
  </si>
  <si>
    <t>Organic matter %</t>
  </si>
  <si>
    <t xml:space="preserve">Years </t>
  </si>
  <si>
    <t>Amostra</t>
  </si>
  <si>
    <t>Sedimento (g)</t>
  </si>
  <si>
    <t>Areia grossa (g)</t>
  </si>
  <si>
    <t>Areia fina (g)</t>
  </si>
  <si>
    <t>Silte/argila (g)</t>
  </si>
  <si>
    <t xml:space="preserve">Medium sand </t>
  </si>
  <si>
    <t xml:space="preserve">Fine and very fine sand </t>
  </si>
  <si>
    <t>Silt and 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</si>
</sst>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9"/>
      <color indexed="81"/>
      <name val="Segoe UI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0" fillId="2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19050"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[1]Titicaca1!$C$4:$C$18</c:f>
                <c:numCache>
                  <c:formatCode>General</c:formatCode>
                  <c:ptCount val="15"/>
                  <c:pt idx="0">
                    <c:v>4.1055780263055022</c:v>
                  </c:pt>
                  <c:pt idx="1">
                    <c:v>4.5795677046945542</c:v>
                  </c:pt>
                  <c:pt idx="2">
                    <c:v>4.1152188715410842</c:v>
                  </c:pt>
                  <c:pt idx="3">
                    <c:v>2.6998895076407674</c:v>
                  </c:pt>
                  <c:pt idx="4">
                    <c:v>2.5881491855241388</c:v>
                  </c:pt>
                  <c:pt idx="5">
                    <c:v>2.6094029221832016</c:v>
                  </c:pt>
                  <c:pt idx="6">
                    <c:v>2.186951446934561</c:v>
                  </c:pt>
                  <c:pt idx="7">
                    <c:v>0.70307947901437806</c:v>
                  </c:pt>
                  <c:pt idx="8">
                    <c:v>1.4460827426520853</c:v>
                  </c:pt>
                  <c:pt idx="9">
                    <c:v>1.2747586241571363</c:v>
                  </c:pt>
                  <c:pt idx="11">
                    <c:v>0.99677748788119291</c:v>
                  </c:pt>
                  <c:pt idx="13">
                    <c:v>1.1393562334508922</c:v>
                  </c:pt>
                  <c:pt idx="14">
                    <c:v>1.1751955364538453</c:v>
                  </c:pt>
                </c:numCache>
              </c:numRef>
            </c:plus>
            <c:minus>
              <c:numRef>
                <c:f>[1]Titicaca1!$C$4:$C$18</c:f>
                <c:numCache>
                  <c:formatCode>General</c:formatCode>
                  <c:ptCount val="15"/>
                  <c:pt idx="0">
                    <c:v>4.1055780263055022</c:v>
                  </c:pt>
                  <c:pt idx="1">
                    <c:v>4.5795677046945542</c:v>
                  </c:pt>
                  <c:pt idx="2">
                    <c:v>4.1152188715410842</c:v>
                  </c:pt>
                  <c:pt idx="3">
                    <c:v>2.6998895076407674</c:v>
                  </c:pt>
                  <c:pt idx="4">
                    <c:v>2.5881491855241388</c:v>
                  </c:pt>
                  <c:pt idx="5">
                    <c:v>2.6094029221832016</c:v>
                  </c:pt>
                  <c:pt idx="6">
                    <c:v>2.186951446934561</c:v>
                  </c:pt>
                  <c:pt idx="7">
                    <c:v>0.70307947901437806</c:v>
                  </c:pt>
                  <c:pt idx="8">
                    <c:v>1.4460827426520853</c:v>
                  </c:pt>
                  <c:pt idx="9">
                    <c:v>1.2747586241571363</c:v>
                  </c:pt>
                  <c:pt idx="11">
                    <c:v>0.99677748788119291</c:v>
                  </c:pt>
                  <c:pt idx="13">
                    <c:v>1.1393562334508922</c:v>
                  </c:pt>
                  <c:pt idx="14">
                    <c:v>1.1751955364538453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[1]Titicaca1!$B$4:$B$18</c:f>
              <c:numCache>
                <c:formatCode>General</c:formatCode>
                <c:ptCount val="15"/>
                <c:pt idx="0">
                  <c:v>74.591641360996064</c:v>
                </c:pt>
                <c:pt idx="1">
                  <c:v>88.69103845193321</c:v>
                </c:pt>
                <c:pt idx="2">
                  <c:v>69.079796569039644</c:v>
                </c:pt>
                <c:pt idx="3">
                  <c:v>44.477935501204975</c:v>
                </c:pt>
                <c:pt idx="4">
                  <c:v>35.836282504419202</c:v>
                </c:pt>
                <c:pt idx="5">
                  <c:v>30.307276757329404</c:v>
                </c:pt>
                <c:pt idx="6">
                  <c:v>23.727646653944532</c:v>
                </c:pt>
                <c:pt idx="7">
                  <c:v>5.7942896141922011</c:v>
                </c:pt>
                <c:pt idx="8">
                  <c:v>13.407626816140736</c:v>
                </c:pt>
                <c:pt idx="9">
                  <c:v>11.381644636768163</c:v>
                </c:pt>
                <c:pt idx="10">
                  <c:v>#N/A</c:v>
                </c:pt>
                <c:pt idx="11">
                  <c:v>8.4301455633564313</c:v>
                </c:pt>
                <c:pt idx="12">
                  <c:v>#N/A</c:v>
                </c:pt>
                <c:pt idx="13">
                  <c:v>9.9154163053582458</c:v>
                </c:pt>
                <c:pt idx="14">
                  <c:v>10.169059684265687</c:v>
                </c:pt>
              </c:numCache>
            </c:numRef>
          </c:xVal>
          <c:yVal>
            <c:numRef>
              <c:f>[1]Titicaca1!$A$4:$A$18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  <c:pt idx="14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09-480E-8BE1-303F7AC0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66432"/>
        <c:axId val="177867008"/>
      </c:scatterChart>
      <c:valAx>
        <c:axId val="177866432"/>
        <c:scaling>
          <c:orientation val="minMax"/>
          <c:max val="1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210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7008"/>
        <c:crossesAt val="0"/>
        <c:crossBetween val="midCat"/>
        <c:majorUnit val="50"/>
      </c:valAx>
      <c:valAx>
        <c:axId val="177867008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6432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24" footer="0.3149606200000022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5400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25400">
                <a:solidFill>
                  <a:srgbClr val="000000"/>
                </a:solidFill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[1]Titicaca2!$R$4:$R$17</c:f>
                <c:numCache>
                  <c:formatCode>General</c:formatCode>
                  <c:ptCount val="14"/>
                </c:numCache>
              </c:numRef>
            </c:plus>
            <c:minus>
              <c:numRef>
                <c:f>[1]Titicaca2!$R$4:$R$17</c:f>
                <c:numCache>
                  <c:formatCode>General</c:formatCode>
                  <c:ptCount val="14"/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[1]Titicaca2!$Q$4:$Q$17</c:f>
              <c:numCache>
                <c:formatCode>General</c:formatCode>
                <c:ptCount val="14"/>
              </c:numCache>
            </c:numRef>
          </c:xVal>
          <c:yVal>
            <c:numRef>
              <c:f>[1]Titicaca2!$O$4:$O$17</c:f>
              <c:numCache>
                <c:formatCode>General</c:formatCode>
                <c:ptCount val="1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FC-4400-B3B5-613FBB76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68736"/>
        <c:axId val="177869312"/>
      </c:scatterChart>
      <c:valAx>
        <c:axId val="17786873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 (cm a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9312"/>
        <c:crossesAt val="0"/>
        <c:crossBetween val="midCat"/>
      </c:valAx>
      <c:valAx>
        <c:axId val="177869312"/>
        <c:scaling>
          <c:orientation val="minMax"/>
          <c:max val="2020"/>
          <c:min val="190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Ano de deposição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8736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97" footer="0.3149606200000039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5400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25400">
                <a:solidFill>
                  <a:srgbClr val="000000"/>
                </a:solidFill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[1]Titicaca2!$T$4:$T$17</c:f>
                <c:numCache>
                  <c:formatCode>General</c:formatCode>
                  <c:ptCount val="14"/>
                </c:numCache>
              </c:numRef>
            </c:plus>
            <c:minus>
              <c:numRef>
                <c:f>[1]Titicaca2!$T$4:$T$17</c:f>
                <c:numCache>
                  <c:formatCode>General</c:formatCode>
                  <c:ptCount val="14"/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[1]Titicaca2!$S$4:$S$17</c:f>
              <c:numCache>
                <c:formatCode>General</c:formatCode>
                <c:ptCount val="14"/>
              </c:numCache>
            </c:numRef>
          </c:xVal>
          <c:yVal>
            <c:numRef>
              <c:f>[1]Titicaca2!$O$4:$O$17</c:f>
              <c:numCache>
                <c:formatCode>General</c:formatCode>
                <c:ptCount val="1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8-4739-BDBB-E8C2521B4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71040"/>
        <c:axId val="177871616"/>
      </c:scatterChart>
      <c:valAx>
        <c:axId val="177871040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 (g cm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-2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a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71616"/>
        <c:crossesAt val="0"/>
        <c:crossBetween val="midCat"/>
        <c:majorUnit val="2.5"/>
      </c:valAx>
      <c:valAx>
        <c:axId val="177871616"/>
        <c:scaling>
          <c:orientation val="minMax"/>
          <c:max val="2020"/>
          <c:min val="190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Ano de deposição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71040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408" footer="0.31496062000000408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[1]Titicaca2!$J$4:$J$17</c:f>
                <c:numCache>
                  <c:formatCode>General</c:formatCode>
                  <c:ptCount val="14"/>
                  <c:pt idx="0">
                    <c:v>7.8635061809142481E-2</c:v>
                  </c:pt>
                  <c:pt idx="1">
                    <c:v>0.10490867682636296</c:v>
                  </c:pt>
                  <c:pt idx="2">
                    <c:v>0.12226567214001038</c:v>
                  </c:pt>
                  <c:pt idx="3">
                    <c:v>9.5586926162285923E-2</c:v>
                  </c:pt>
                  <c:pt idx="4">
                    <c:v>0.11475576285379407</c:v>
                  </c:pt>
                  <c:pt idx="5">
                    <c:v>9.9758231360364658E-2</c:v>
                  </c:pt>
                  <c:pt idx="6">
                    <c:v>8.848278539955956E-2</c:v>
                  </c:pt>
                  <c:pt idx="7">
                    <c:v>8.5351196031621779E-2</c:v>
                  </c:pt>
                  <c:pt idx="8">
                    <c:v>8.054731898107903E-2</c:v>
                  </c:pt>
                  <c:pt idx="9">
                    <c:v>7.8782565056816578E-2</c:v>
                  </c:pt>
                  <c:pt idx="10">
                    <c:v>0.10951505893904967</c:v>
                  </c:pt>
                  <c:pt idx="11">
                    <c:v>8.46300703518299E-2</c:v>
                  </c:pt>
                  <c:pt idx="12">
                    <c:v>0.10203006216011268</c:v>
                  </c:pt>
                </c:numCache>
              </c:numRef>
            </c:plus>
            <c:minus>
              <c:numRef>
                <c:f>[1]Titicaca2!$J$4:$J$17</c:f>
                <c:numCache>
                  <c:formatCode>General</c:formatCode>
                  <c:ptCount val="14"/>
                  <c:pt idx="0">
                    <c:v>7.8635061809142481E-2</c:v>
                  </c:pt>
                  <c:pt idx="1">
                    <c:v>0.10490867682636296</c:v>
                  </c:pt>
                  <c:pt idx="2">
                    <c:v>0.12226567214001038</c:v>
                  </c:pt>
                  <c:pt idx="3">
                    <c:v>9.5586926162285923E-2</c:v>
                  </c:pt>
                  <c:pt idx="4">
                    <c:v>0.11475576285379407</c:v>
                  </c:pt>
                  <c:pt idx="5">
                    <c:v>9.9758231360364658E-2</c:v>
                  </c:pt>
                  <c:pt idx="6">
                    <c:v>8.848278539955956E-2</c:v>
                  </c:pt>
                  <c:pt idx="7">
                    <c:v>8.5351196031621779E-2</c:v>
                  </c:pt>
                  <c:pt idx="8">
                    <c:v>8.054731898107903E-2</c:v>
                  </c:pt>
                  <c:pt idx="9">
                    <c:v>7.8782565056816578E-2</c:v>
                  </c:pt>
                  <c:pt idx="10">
                    <c:v>0.10951505893904967</c:v>
                  </c:pt>
                  <c:pt idx="11">
                    <c:v>8.46300703518299E-2</c:v>
                  </c:pt>
                  <c:pt idx="12">
                    <c:v>0.10203006216011268</c:v>
                  </c:pt>
                </c:numCache>
              </c:numRef>
            </c:minus>
          </c:errBars>
          <c:xVal>
            <c:numRef>
              <c:f>[1]Titicaca2!$I$4:$I$17</c:f>
              <c:numCache>
                <c:formatCode>General</c:formatCode>
                <c:ptCount val="14"/>
                <c:pt idx="0">
                  <c:v>3.6471759391320941</c:v>
                </c:pt>
                <c:pt idx="1">
                  <c:v>3.1045242481153501</c:v>
                </c:pt>
                <c:pt idx="2">
                  <c:v>2.928416893028142</c:v>
                </c:pt>
                <c:pt idx="3">
                  <c:v>3.3039219131718309</c:v>
                </c:pt>
                <c:pt idx="4">
                  <c:v>3.5456900208050226</c:v>
                </c:pt>
                <c:pt idx="5">
                  <c:v>3.3336574566558026</c:v>
                </c:pt>
                <c:pt idx="6">
                  <c:v>3.0029439896907797</c:v>
                </c:pt>
                <c:pt idx="7">
                  <c:v>2.8623325557898331</c:v>
                </c:pt>
                <c:pt idx="8">
                  <c:v>2.3870620436292356</c:v>
                </c:pt>
                <c:pt idx="9">
                  <c:v>1.9303778179876139</c:v>
                </c:pt>
                <c:pt idx="10">
                  <c:v>2.8252273727212991</c:v>
                </c:pt>
                <c:pt idx="11">
                  <c:v>2.4042400231379206</c:v>
                </c:pt>
                <c:pt idx="12">
                  <c:v>0.90892692254704621</c:v>
                </c:pt>
                <c:pt idx="13">
                  <c:v>#N/A</c:v>
                </c:pt>
              </c:numCache>
            </c:numRef>
          </c:xVal>
          <c:yVal>
            <c:numRef>
              <c:f>[1]Titicaca2!$A$4:$A$17</c:f>
              <c:numCache>
                <c:formatCode>General</c:formatCode>
                <c:ptCount val="14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B3-4ABA-84D2-8D1FC58200FF}"/>
            </c:ext>
          </c:extLst>
        </c:ser>
        <c:ser>
          <c:idx val="1"/>
          <c:order val="1"/>
          <c:tx>
            <c:v>CFCS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name>Regressão</c:name>
            <c:spPr>
              <a:ln w="15875">
                <a:solidFill>
                  <a:sysClr val="windowText" lastClr="000000"/>
                </a:solidFill>
              </a:ln>
            </c:spPr>
            <c:trendlineType val="linear"/>
            <c:dispRSqr val="1"/>
            <c:dispEq val="0"/>
            <c:trendlineLbl>
              <c:layout>
                <c:manualLayout>
                  <c:x val="-0.1429750656167979"/>
                  <c:y val="7.7411413286747138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pt-BR"/>
                </a:p>
              </c:txPr>
            </c:trendlineLbl>
          </c:trendline>
          <c:xVal>
            <c:numRef>
              <c:f>[1]Titicaca2!$Q$19:$Q$42</c:f>
              <c:numCache>
                <c:formatCode>General</c:formatCode>
                <c:ptCount val="24"/>
                <c:pt idx="0">
                  <c:v>3.6471759391320941</c:v>
                </c:pt>
                <c:pt idx="1">
                  <c:v>3.1045242481153501</c:v>
                </c:pt>
                <c:pt idx="2">
                  <c:v>2.928416893028142</c:v>
                </c:pt>
                <c:pt idx="3">
                  <c:v>3.3039219131718309</c:v>
                </c:pt>
                <c:pt idx="4">
                  <c:v>3.5456900208050226</c:v>
                </c:pt>
                <c:pt idx="5">
                  <c:v>3.3336574566558026</c:v>
                </c:pt>
                <c:pt idx="6">
                  <c:v>3.0029439896907797</c:v>
                </c:pt>
                <c:pt idx="7">
                  <c:v>2.8623325557898331</c:v>
                </c:pt>
                <c:pt idx="8">
                  <c:v>2.3870620436292356</c:v>
                </c:pt>
                <c:pt idx="9">
                  <c:v>1.9303778179876139</c:v>
                </c:pt>
                <c:pt idx="11">
                  <c:v>2.4042400231379206</c:v>
                </c:pt>
                <c:pt idx="12">
                  <c:v>0.90892692254704621</c:v>
                </c:pt>
              </c:numCache>
            </c:numRef>
          </c:xVal>
          <c:yVal>
            <c:numRef>
              <c:f>[1]Titicaca2!$A$4:$A$17</c:f>
              <c:numCache>
                <c:formatCode>General</c:formatCode>
                <c:ptCount val="14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1B3-4ABA-84D2-8D1FC582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090560"/>
        <c:axId val="246091136"/>
      </c:scatterChart>
      <c:valAx>
        <c:axId val="246090560"/>
        <c:scaling>
          <c:orientation val="minMax"/>
          <c:max val="5"/>
          <c:min val="-1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ln 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210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</a:t>
                </a:r>
                <a:r>
                  <a:rPr lang="pt-BR" sz="10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xs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46091136"/>
        <c:crossesAt val="0"/>
        <c:crossBetween val="midCat"/>
        <c:majorUnit val="2"/>
      </c:valAx>
      <c:valAx>
        <c:axId val="246091136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46090560"/>
        <c:crossesAt val="-2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485" footer="0.3149606200000048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[2]Planilha1!$B$3:$B$18</c:f>
              <c:numCache>
                <c:formatCode>General</c:formatCode>
                <c:ptCount val="16"/>
                <c:pt idx="0">
                  <c:v>48.191003911342904</c:v>
                </c:pt>
                <c:pt idx="1">
                  <c:v>46.036814425244323</c:v>
                </c:pt>
                <c:pt idx="2">
                  <c:v>41.274601686973192</c:v>
                </c:pt>
                <c:pt idx="3">
                  <c:v>28.86759581881552</c:v>
                </c:pt>
                <c:pt idx="4">
                  <c:v>25.355709595038189</c:v>
                </c:pt>
                <c:pt idx="5">
                  <c:v>27.075746540422077</c:v>
                </c:pt>
                <c:pt idx="6">
                  <c:v>20.132865842407284</c:v>
                </c:pt>
                <c:pt idx="7">
                  <c:v>17.323969025751776</c:v>
                </c:pt>
                <c:pt idx="8">
                  <c:v>14.735866543095359</c:v>
                </c:pt>
                <c:pt idx="9">
                  <c:v>23.333333333333304</c:v>
                </c:pt>
                <c:pt idx="10">
                  <c:v>15.98877980364667</c:v>
                </c:pt>
                <c:pt idx="11">
                  <c:v>17.188882988139685</c:v>
                </c:pt>
                <c:pt idx="12">
                  <c:v>16.120869306341678</c:v>
                </c:pt>
                <c:pt idx="13">
                  <c:v>16.982133380505939</c:v>
                </c:pt>
                <c:pt idx="14">
                  <c:v>15.937388829598147</c:v>
                </c:pt>
                <c:pt idx="15">
                  <c:v>12.827510917030407</c:v>
                </c:pt>
              </c:numCache>
            </c:numRef>
          </c:xVal>
          <c:yVal>
            <c:numRef>
              <c:f>[2]Planilha1!$A$3:$A$18</c:f>
              <c:numCache>
                <c:formatCode>General</c:formatCode>
                <c:ptCount val="16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86-414D-8B6C-66E0FA453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098880"/>
        <c:axId val="355116352"/>
      </c:scatte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[2]Planilha1!$B$3:$B$18</c:f>
              <c:numCache>
                <c:formatCode>General</c:formatCode>
                <c:ptCount val="16"/>
                <c:pt idx="0">
                  <c:v>48.191003911342904</c:v>
                </c:pt>
                <c:pt idx="1">
                  <c:v>46.036814425244323</c:v>
                </c:pt>
                <c:pt idx="2">
                  <c:v>41.274601686973192</c:v>
                </c:pt>
                <c:pt idx="3">
                  <c:v>28.86759581881552</c:v>
                </c:pt>
                <c:pt idx="4">
                  <c:v>25.355709595038189</c:v>
                </c:pt>
                <c:pt idx="5">
                  <c:v>27.075746540422077</c:v>
                </c:pt>
                <c:pt idx="6">
                  <c:v>20.132865842407284</c:v>
                </c:pt>
                <c:pt idx="7">
                  <c:v>17.323969025751776</c:v>
                </c:pt>
                <c:pt idx="8">
                  <c:v>14.735866543095359</c:v>
                </c:pt>
                <c:pt idx="9">
                  <c:v>23.333333333333304</c:v>
                </c:pt>
                <c:pt idx="10">
                  <c:v>15.98877980364667</c:v>
                </c:pt>
                <c:pt idx="11">
                  <c:v>17.188882988139685</c:v>
                </c:pt>
                <c:pt idx="12">
                  <c:v>16.120869306341678</c:v>
                </c:pt>
                <c:pt idx="13">
                  <c:v>16.982133380505939</c:v>
                </c:pt>
                <c:pt idx="14">
                  <c:v>15.937388829598147</c:v>
                </c:pt>
                <c:pt idx="15">
                  <c:v>12.827510917030407</c:v>
                </c:pt>
              </c:numCache>
            </c:numRef>
          </c:xVal>
          <c:yVal>
            <c:numRef>
              <c:f>[2]Planilha1!$D$3:$D$18</c:f>
              <c:numCache>
                <c:formatCode>General</c:formatCode>
                <c:ptCount val="16"/>
                <c:pt idx="0">
                  <c:v>2012.5212800419797</c:v>
                </c:pt>
                <c:pt idx="1">
                  <c:v>2006.0425600839594</c:v>
                </c:pt>
                <c:pt idx="2">
                  <c:v>1999.5638401259391</c:v>
                </c:pt>
                <c:pt idx="3">
                  <c:v>1993.0851201679186</c:v>
                </c:pt>
                <c:pt idx="4">
                  <c:v>1986.6064002098983</c:v>
                </c:pt>
                <c:pt idx="5">
                  <c:v>1980</c:v>
                </c:pt>
                <c:pt idx="6">
                  <c:v>1973.6489602938577</c:v>
                </c:pt>
                <c:pt idx="7">
                  <c:v>1967.1702403358374</c:v>
                </c:pt>
                <c:pt idx="8">
                  <c:v>1960.6915203778171</c:v>
                </c:pt>
                <c:pt idx="9">
                  <c:v>1954.2128004197968</c:v>
                </c:pt>
                <c:pt idx="10">
                  <c:v>1947.7340804617766</c:v>
                </c:pt>
                <c:pt idx="11">
                  <c:v>1941.255360503756</c:v>
                </c:pt>
                <c:pt idx="12">
                  <c:v>1934.7766405457357</c:v>
                </c:pt>
                <c:pt idx="13">
                  <c:v>1928.2979205877155</c:v>
                </c:pt>
                <c:pt idx="14">
                  <c:v>1921.8192006296952</c:v>
                </c:pt>
                <c:pt idx="15">
                  <c:v>1915.3404806716749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86-414D-8B6C-66E0FA453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157952"/>
        <c:axId val="355153376"/>
      </c:scatterChart>
      <c:valAx>
        <c:axId val="355098880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 sz="1400" b="1"/>
                  <a:t>Outer Bay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55116352"/>
        <c:crosses val="autoZero"/>
        <c:crossBetween val="midCat"/>
      </c:valAx>
      <c:valAx>
        <c:axId val="355116352"/>
        <c:scaling>
          <c:orientation val="maxMin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/>
                  <a:t>Depth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55098880"/>
        <c:crosses val="autoZero"/>
        <c:crossBetween val="midCat"/>
        <c:majorUnit val="3"/>
      </c:valAx>
      <c:valAx>
        <c:axId val="355153376"/>
        <c:scaling>
          <c:orientation val="minMax"/>
          <c:max val="201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55157952"/>
        <c:crosses val="max"/>
        <c:crossBetween val="midCat"/>
        <c:majorUnit val="6"/>
      </c:valAx>
      <c:valAx>
        <c:axId val="35515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515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[2]Planilha1!$C$3:$C$17</c:f>
              <c:numCache>
                <c:formatCode>General</c:formatCode>
                <c:ptCount val="15"/>
                <c:pt idx="0">
                  <c:v>89.201209749154998</c:v>
                </c:pt>
                <c:pt idx="1">
                  <c:v>49.686436122558739</c:v>
                </c:pt>
                <c:pt idx="2">
                  <c:v>50.046390796066767</c:v>
                </c:pt>
                <c:pt idx="3">
                  <c:v>50.750394944707331</c:v>
                </c:pt>
                <c:pt idx="4">
                  <c:v>51.674641148325172</c:v>
                </c:pt>
                <c:pt idx="5">
                  <c:v>51.651599443671827</c:v>
                </c:pt>
                <c:pt idx="6">
                  <c:v>69.311064718162626</c:v>
                </c:pt>
                <c:pt idx="7">
                  <c:v>97.200365965233004</c:v>
                </c:pt>
                <c:pt idx="8">
                  <c:v>85.417766051011085</c:v>
                </c:pt>
                <c:pt idx="9">
                  <c:v>45.015278838807838</c:v>
                </c:pt>
                <c:pt idx="10">
                  <c:v>46.330005871990409</c:v>
                </c:pt>
                <c:pt idx="11">
                  <c:v>39.989481065918255</c:v>
                </c:pt>
                <c:pt idx="12">
                  <c:v>39.621253906967951</c:v>
                </c:pt>
                <c:pt idx="13">
                  <c:v>37.221930285513857</c:v>
                </c:pt>
                <c:pt idx="14">
                  <c:v>96.450450450450347</c:v>
                </c:pt>
              </c:numCache>
            </c:numRef>
          </c:xVal>
          <c:yVal>
            <c:numRef>
              <c:f>[2]Planilha1!$A$3:$A$17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7-462B-9FCE-496AB5F99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113024"/>
        <c:axId val="355114688"/>
      </c:scatte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[2]Planilha1!$C$3:$C$17</c:f>
              <c:numCache>
                <c:formatCode>General</c:formatCode>
                <c:ptCount val="15"/>
                <c:pt idx="0">
                  <c:v>89.201209749154998</c:v>
                </c:pt>
                <c:pt idx="1">
                  <c:v>49.686436122558739</c:v>
                </c:pt>
                <c:pt idx="2">
                  <c:v>50.046390796066767</c:v>
                </c:pt>
                <c:pt idx="3">
                  <c:v>50.750394944707331</c:v>
                </c:pt>
                <c:pt idx="4">
                  <c:v>51.674641148325172</c:v>
                </c:pt>
                <c:pt idx="5">
                  <c:v>51.651599443671827</c:v>
                </c:pt>
                <c:pt idx="6">
                  <c:v>69.311064718162626</c:v>
                </c:pt>
                <c:pt idx="7">
                  <c:v>97.200365965233004</c:v>
                </c:pt>
                <c:pt idx="8">
                  <c:v>85.417766051011085</c:v>
                </c:pt>
                <c:pt idx="9">
                  <c:v>45.015278838807838</c:v>
                </c:pt>
                <c:pt idx="10">
                  <c:v>46.330005871990409</c:v>
                </c:pt>
                <c:pt idx="11">
                  <c:v>39.989481065918255</c:v>
                </c:pt>
                <c:pt idx="12">
                  <c:v>39.621253906967951</c:v>
                </c:pt>
                <c:pt idx="13">
                  <c:v>37.221930285513857</c:v>
                </c:pt>
                <c:pt idx="14">
                  <c:v>96.450450450450347</c:v>
                </c:pt>
              </c:numCache>
            </c:numRef>
          </c:xVal>
          <c:yVal>
            <c:numRef>
              <c:f>[2]Planilha1!$E$3:$E$17</c:f>
              <c:numCache>
                <c:formatCode>General</c:formatCode>
                <c:ptCount val="15"/>
                <c:pt idx="0">
                  <c:v>2014.2852757685134</c:v>
                </c:pt>
                <c:pt idx="1">
                  <c:v>2009.5705515370266</c:v>
                </c:pt>
                <c:pt idx="2">
                  <c:v>2004.8558273055401</c:v>
                </c:pt>
                <c:pt idx="3">
                  <c:v>2000.1411030740535</c:v>
                </c:pt>
                <c:pt idx="4">
                  <c:v>1995.4263788425667</c:v>
                </c:pt>
                <c:pt idx="5">
                  <c:v>1990</c:v>
                </c:pt>
                <c:pt idx="6">
                  <c:v>1985.9969303795933</c:v>
                </c:pt>
                <c:pt idx="7">
                  <c:v>1981.2822061481068</c:v>
                </c:pt>
                <c:pt idx="8">
                  <c:v>1976.5674819166202</c:v>
                </c:pt>
                <c:pt idx="9">
                  <c:v>1971.8527576851334</c:v>
                </c:pt>
                <c:pt idx="10">
                  <c:v>1967.1380334536468</c:v>
                </c:pt>
                <c:pt idx="11">
                  <c:v>1962.4233092221602</c:v>
                </c:pt>
                <c:pt idx="12">
                  <c:v>1957.7085849906734</c:v>
                </c:pt>
                <c:pt idx="13">
                  <c:v>1952.9938607591869</c:v>
                </c:pt>
                <c:pt idx="14">
                  <c:v>1948.2791365277003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A7-462B-9FCE-496AB5F99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147136"/>
        <c:axId val="355147968"/>
      </c:scatterChart>
      <c:valAx>
        <c:axId val="355113024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 sz="1400" b="1"/>
                  <a:t>Inner</a:t>
                </a:r>
                <a:r>
                  <a:rPr lang="es-PE"/>
                  <a:t> </a:t>
                </a:r>
                <a:r>
                  <a:rPr lang="es-PE" sz="1400" b="1"/>
                  <a:t>Bay</a:t>
                </a:r>
                <a:endParaRPr lang="es-P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55114688"/>
        <c:crosses val="autoZero"/>
        <c:crossBetween val="midCat"/>
      </c:valAx>
      <c:valAx>
        <c:axId val="35511468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/>
                  <a:t>Depth</a:t>
                </a:r>
                <a:r>
                  <a:rPr lang="es-PE" baseline="0"/>
                  <a:t> (cm)</a:t>
                </a:r>
                <a:endParaRPr lang="es-P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55113024"/>
        <c:crosses val="autoZero"/>
        <c:crossBetween val="midCat"/>
        <c:majorUnit val="3"/>
      </c:valAx>
      <c:valAx>
        <c:axId val="355147968"/>
        <c:scaling>
          <c:orientation val="minMax"/>
          <c:max val="201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55147136"/>
        <c:crosses val="max"/>
        <c:crossBetween val="midCat"/>
        <c:majorUnit val="5"/>
      </c:valAx>
      <c:valAx>
        <c:axId val="35514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5147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'[3]Perfil P1'!$G$1</c:f>
              <c:strCache>
                <c:ptCount val="1"/>
                <c:pt idx="0">
                  <c:v>Medium sand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'[3]Perfil P1'!$A$2:$A$17</c:f>
              <c:numCache>
                <c:formatCode>General</c:formatCode>
                <c:ptCount val="16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</c:numCache>
            </c:numRef>
          </c:cat>
          <c:val>
            <c:numRef>
              <c:f>'[3]Perfil P1'!$G$2:$G$17</c:f>
              <c:numCache>
                <c:formatCode>General</c:formatCode>
                <c:ptCount val="16"/>
                <c:pt idx="0">
                  <c:v>91.371857959835083</c:v>
                </c:pt>
                <c:pt idx="1">
                  <c:v>79.915796816222823</c:v>
                </c:pt>
                <c:pt idx="2">
                  <c:v>92.048192771084317</c:v>
                </c:pt>
                <c:pt idx="3">
                  <c:v>79.636313159355922</c:v>
                </c:pt>
                <c:pt idx="4">
                  <c:v>77.344591475611622</c:v>
                </c:pt>
                <c:pt idx="5">
                  <c:v>82.900248289456229</c:v>
                </c:pt>
                <c:pt idx="6">
                  <c:v>70.282103969427538</c:v>
                </c:pt>
                <c:pt idx="7">
                  <c:v>58.707996266334789</c:v>
                </c:pt>
                <c:pt idx="8">
                  <c:v>64.981164317060859</c:v>
                </c:pt>
                <c:pt idx="9">
                  <c:v>65.478244201648451</c:v>
                </c:pt>
                <c:pt idx="10">
                  <c:v>75.643699444498594</c:v>
                </c:pt>
                <c:pt idx="11">
                  <c:v>70.397317114761563</c:v>
                </c:pt>
                <c:pt idx="12">
                  <c:v>64.198938470611367</c:v>
                </c:pt>
                <c:pt idx="13">
                  <c:v>68.991734911958844</c:v>
                </c:pt>
                <c:pt idx="14">
                  <c:v>71.061080883625252</c:v>
                </c:pt>
                <c:pt idx="15">
                  <c:v>52.943940788314308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9-4C47-89AB-B7045D8376C3}"/>
            </c:ext>
          </c:extLst>
        </c:ser>
        <c:ser>
          <c:idx val="1"/>
          <c:order val="1"/>
          <c:tx>
            <c:strRef>
              <c:f>'[3]Perfil P1'!$H$1</c:f>
              <c:strCache>
                <c:ptCount val="1"/>
                <c:pt idx="0">
                  <c:v>Fine and very fine sand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'[3]Perfil P1'!$A$2:$A$17</c:f>
              <c:numCache>
                <c:formatCode>General</c:formatCode>
                <c:ptCount val="16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</c:numCache>
            </c:numRef>
          </c:cat>
          <c:val>
            <c:numRef>
              <c:f>'[3]Perfil P1'!$H$2:$H$17</c:f>
              <c:numCache>
                <c:formatCode>General</c:formatCode>
                <c:ptCount val="16"/>
                <c:pt idx="0">
                  <c:v>7.5907700492086718</c:v>
                </c:pt>
                <c:pt idx="1">
                  <c:v>18.980593408235968</c:v>
                </c:pt>
                <c:pt idx="2">
                  <c:v>7.4034915170887627</c:v>
                </c:pt>
                <c:pt idx="3">
                  <c:v>19.522884112001272</c:v>
                </c:pt>
                <c:pt idx="4">
                  <c:v>21.818741344822282</c:v>
                </c:pt>
                <c:pt idx="5">
                  <c:v>16.529254563029511</c:v>
                </c:pt>
                <c:pt idx="6">
                  <c:v>28.895972961035469</c:v>
                </c:pt>
                <c:pt idx="7">
                  <c:v>40.512212196639695</c:v>
                </c:pt>
                <c:pt idx="8">
                  <c:v>34.242106489572414</c:v>
                </c:pt>
                <c:pt idx="9">
                  <c:v>31.366685834770948</c:v>
                </c:pt>
                <c:pt idx="10">
                  <c:v>23.518175616411657</c:v>
                </c:pt>
                <c:pt idx="11">
                  <c:v>28.666704560525964</c:v>
                </c:pt>
                <c:pt idx="12">
                  <c:v>34.788677019854532</c:v>
                </c:pt>
                <c:pt idx="13">
                  <c:v>30.096646681671174</c:v>
                </c:pt>
                <c:pt idx="14">
                  <c:v>28.150654644031299</c:v>
                </c:pt>
                <c:pt idx="15">
                  <c:v>46.024162440523973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C9-4C47-89AB-B7045D8376C3}"/>
            </c:ext>
          </c:extLst>
        </c:ser>
        <c:ser>
          <c:idx val="2"/>
          <c:order val="2"/>
          <c:tx>
            <c:strRef>
              <c:f>'[3]Perfil P1'!$I$1</c:f>
              <c:strCache>
                <c:ptCount val="1"/>
                <c:pt idx="0">
                  <c:v>Silt and Clay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'[3]Perfil P1'!$A$2:$A$17</c:f>
              <c:numCache>
                <c:formatCode>General</c:formatCode>
                <c:ptCount val="16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</c:numCache>
            </c:numRef>
          </c:cat>
          <c:val>
            <c:numRef>
              <c:f>'[3]Perfil P1'!$I$2:$I$17</c:f>
              <c:numCache>
                <c:formatCode>General</c:formatCode>
                <c:ptCount val="16"/>
                <c:pt idx="0">
                  <c:v>1.037371990956248</c:v>
                </c:pt>
                <c:pt idx="1">
                  <c:v>1.1036097755412118</c:v>
                </c:pt>
                <c:pt idx="2">
                  <c:v>0.54831571182690997</c:v>
                </c:pt>
                <c:pt idx="3">
                  <c:v>0.84080272864281302</c:v>
                </c:pt>
                <c:pt idx="4">
                  <c:v>0.83666717956608461</c:v>
                </c:pt>
                <c:pt idx="5">
                  <c:v>0.57049714751426273</c:v>
                </c:pt>
                <c:pt idx="6">
                  <c:v>0.8219230695369909</c:v>
                </c:pt>
                <c:pt idx="7">
                  <c:v>0.77979153702552673</c:v>
                </c:pt>
                <c:pt idx="8">
                  <c:v>0.77672919336673341</c:v>
                </c:pt>
                <c:pt idx="9">
                  <c:v>3.1550699635805866</c:v>
                </c:pt>
                <c:pt idx="10">
                  <c:v>0.83812493908974295</c:v>
                </c:pt>
                <c:pt idx="11">
                  <c:v>0.93597832471246989</c:v>
                </c:pt>
                <c:pt idx="12">
                  <c:v>1.0123845095341042</c:v>
                </c:pt>
                <c:pt idx="13">
                  <c:v>0.91161840636997282</c:v>
                </c:pt>
                <c:pt idx="14">
                  <c:v>0.78826447234345975</c:v>
                </c:pt>
                <c:pt idx="15">
                  <c:v>1.0318967711617284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C9-4C47-89AB-B7045D837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0275776"/>
        <c:axId val="850274944"/>
      </c:barChart>
      <c:catAx>
        <c:axId val="85027577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/>
                  <a:t>Depth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850274944"/>
        <c:crosses val="autoZero"/>
        <c:auto val="1"/>
        <c:lblAlgn val="ctr"/>
        <c:lblOffset val="100"/>
        <c:tickMarkSkip val="1"/>
        <c:noMultiLvlLbl val="0"/>
      </c:catAx>
      <c:valAx>
        <c:axId val="850274944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 sz="1600" b="1"/>
                  <a:t>Outer Bay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85027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'[3]Perfil P2'!$G$1</c:f>
              <c:strCache>
                <c:ptCount val="1"/>
                <c:pt idx="0">
                  <c:v>Medium sand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'[3]Perfil P2'!$A$2:$A$16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</c:numCache>
            </c:numRef>
          </c:cat>
          <c:val>
            <c:numRef>
              <c:f>'[3]Perfil P2'!$G$2:$G$16</c:f>
              <c:numCache>
                <c:formatCode>General</c:formatCode>
                <c:ptCount val="15"/>
                <c:pt idx="0">
                  <c:v>83.474953067878673</c:v>
                </c:pt>
                <c:pt idx="1">
                  <c:v>90.482377781387044</c:v>
                </c:pt>
                <c:pt idx="2">
                  <c:v>89.855773884425517</c:v>
                </c:pt>
                <c:pt idx="3">
                  <c:v>91.365018402944472</c:v>
                </c:pt>
                <c:pt idx="4">
                  <c:v>92.83165540971072</c:v>
                </c:pt>
                <c:pt idx="5">
                  <c:v>95.892661555312159</c:v>
                </c:pt>
                <c:pt idx="6">
                  <c:v>91.051315691759285</c:v>
                </c:pt>
                <c:pt idx="7">
                  <c:v>94.468701001085506</c:v>
                </c:pt>
                <c:pt idx="8">
                  <c:v>97.620568130750499</c:v>
                </c:pt>
                <c:pt idx="9">
                  <c:v>91.438059128193686</c:v>
                </c:pt>
                <c:pt idx="10">
                  <c:v>94.277621756558901</c:v>
                </c:pt>
                <c:pt idx="11">
                  <c:v>90.029620853080559</c:v>
                </c:pt>
                <c:pt idx="12">
                  <c:v>89.430970851849068</c:v>
                </c:pt>
                <c:pt idx="13">
                  <c:v>78.726584296532494</c:v>
                </c:pt>
                <c:pt idx="14">
                  <c:v>86.31267855383706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1-4D06-886B-F773FDCDD52A}"/>
            </c:ext>
          </c:extLst>
        </c:ser>
        <c:ser>
          <c:idx val="1"/>
          <c:order val="1"/>
          <c:tx>
            <c:strRef>
              <c:f>'[3]Perfil P2'!$H$1</c:f>
              <c:strCache>
                <c:ptCount val="1"/>
                <c:pt idx="0">
                  <c:v>Fine and very fine sand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'[3]Perfil P2'!$A$2:$A$16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</c:numCache>
            </c:numRef>
          </c:cat>
          <c:val>
            <c:numRef>
              <c:f>'[3]Perfil P2'!$H$2:$H$16</c:f>
              <c:numCache>
                <c:formatCode>General</c:formatCode>
                <c:ptCount val="15"/>
                <c:pt idx="0">
                  <c:v>15.013338602904852</c:v>
                </c:pt>
                <c:pt idx="1">
                  <c:v>8.7315250933896369</c:v>
                </c:pt>
                <c:pt idx="2">
                  <c:v>9.3730842448294762</c:v>
                </c:pt>
                <c:pt idx="3">
                  <c:v>7.9692750840134421</c:v>
                </c:pt>
                <c:pt idx="4">
                  <c:v>6.4419523384733015</c:v>
                </c:pt>
                <c:pt idx="5">
                  <c:v>3.4562492393817701</c:v>
                </c:pt>
                <c:pt idx="6">
                  <c:v>8.3149738841993219</c:v>
                </c:pt>
                <c:pt idx="7">
                  <c:v>5.0609094198528517</c:v>
                </c:pt>
                <c:pt idx="8">
                  <c:v>1.9986281605525205</c:v>
                </c:pt>
                <c:pt idx="9">
                  <c:v>7.8978018982479608</c:v>
                </c:pt>
                <c:pt idx="10">
                  <c:v>5.2183096901178567</c:v>
                </c:pt>
                <c:pt idx="11">
                  <c:v>9.3127962085308056</c:v>
                </c:pt>
                <c:pt idx="12">
                  <c:v>9.9721322587933994</c:v>
                </c:pt>
                <c:pt idx="13">
                  <c:v>20.474292546831411</c:v>
                </c:pt>
                <c:pt idx="14">
                  <c:v>12.932715988572555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1-4D06-886B-F773FDCDD52A}"/>
            </c:ext>
          </c:extLst>
        </c:ser>
        <c:ser>
          <c:idx val="2"/>
          <c:order val="2"/>
          <c:tx>
            <c:strRef>
              <c:f>'[3]Perfil P2'!$I$1</c:f>
              <c:strCache>
                <c:ptCount val="1"/>
                <c:pt idx="0">
                  <c:v>Silt and Clay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'[3]Perfil P2'!$A$2:$A$16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</c:numCache>
            </c:numRef>
          </c:cat>
          <c:val>
            <c:numRef>
              <c:f>'[3]Perfil P2'!$I$2:$I$16</c:f>
              <c:numCache>
                <c:formatCode>General</c:formatCode>
                <c:ptCount val="15"/>
                <c:pt idx="0">
                  <c:v>1.5117083292164786</c:v>
                </c:pt>
                <c:pt idx="1">
                  <c:v>0.78609712522332298</c:v>
                </c:pt>
                <c:pt idx="2">
                  <c:v>0.77114187074500085</c:v>
                </c:pt>
                <c:pt idx="3">
                  <c:v>0.6657065130420845</c:v>
                </c:pt>
                <c:pt idx="4">
                  <c:v>0.72639225181597145</c:v>
                </c:pt>
                <c:pt idx="5">
                  <c:v>0.65108920530606862</c:v>
                </c:pt>
                <c:pt idx="6">
                  <c:v>0.63371042404138545</c:v>
                </c:pt>
                <c:pt idx="7">
                  <c:v>0.47038957906165091</c:v>
                </c:pt>
                <c:pt idx="8">
                  <c:v>0.38080370869698388</c:v>
                </c:pt>
                <c:pt idx="9">
                  <c:v>0.66413897355836238</c:v>
                </c:pt>
                <c:pt idx="10">
                  <c:v>0.50406855332324974</c:v>
                </c:pt>
                <c:pt idx="11">
                  <c:v>0.65758293838863646</c:v>
                </c:pt>
                <c:pt idx="12">
                  <c:v>0.59689688935753249</c:v>
                </c:pt>
                <c:pt idx="13">
                  <c:v>0.79912315663610611</c:v>
                </c:pt>
                <c:pt idx="14">
                  <c:v>0.75460545759039399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61-4D06-886B-F773FDCD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0278176"/>
        <c:axId val="670281088"/>
      </c:barChart>
      <c:catAx>
        <c:axId val="67027817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/>
                  <a:t>Depth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70281088"/>
        <c:crosses val="autoZero"/>
        <c:auto val="1"/>
        <c:lblAlgn val="ctr"/>
        <c:lblOffset val="100"/>
        <c:noMultiLvlLbl val="0"/>
      </c:catAx>
      <c:valAx>
        <c:axId val="67028108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PE" sz="1600" b="1"/>
                  <a:t>Inner Bay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7027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19050">
                <a:solidFill>
                  <a:sysClr val="windowText" lastClr="000000"/>
                </a:solidFill>
                <a:prstDash val="sysDot"/>
              </a:ln>
            </c:spPr>
            <c:trendlineType val="movingAvg"/>
            <c:period val="2"/>
            <c:dispRSqr val="1"/>
            <c:dispEq val="0"/>
            <c:trendlineLbl>
              <c:layout>
                <c:manualLayout>
                  <c:x val="-0.15450196850393721"/>
                  <c:y val="7.4142967423189935E-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latin typeface="Arial" pitchFamily="34" charset="0"/>
                      <a:cs typeface="Arial" pitchFamily="34" charset="0"/>
                    </a:defRPr>
                  </a:pPr>
                  <a:endParaRPr lang="pt-BR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[1]Titicaca1!$E$4:$E$18</c:f>
                <c:numCache>
                  <c:formatCode>General</c:formatCode>
                  <c:ptCount val="15"/>
                  <c:pt idx="0">
                    <c:v>3.4965892091626274</c:v>
                  </c:pt>
                  <c:pt idx="1">
                    <c:v>5.3019416833800737</c:v>
                  </c:pt>
                  <c:pt idx="2">
                    <c:v>5.0855395399383063</c:v>
                  </c:pt>
                  <c:pt idx="4">
                    <c:v>1.9415904182123369</c:v>
                  </c:pt>
                  <c:pt idx="5">
                    <c:v>4.4554746509587018</c:v>
                  </c:pt>
                  <c:pt idx="6">
                    <c:v>3.3662255450649616</c:v>
                  </c:pt>
                  <c:pt idx="7">
                    <c:v>2.4315977370034951</c:v>
                  </c:pt>
                  <c:pt idx="8">
                    <c:v>5.2923487472161614</c:v>
                  </c:pt>
                  <c:pt idx="9">
                    <c:v>4.0335188593841309</c:v>
                  </c:pt>
                  <c:pt idx="10">
                    <c:v>3.7649019677938829</c:v>
                  </c:pt>
                  <c:pt idx="11">
                    <c:v>5.0594776940043023</c:v>
                  </c:pt>
                  <c:pt idx="12">
                    <c:v>5.3169653912073214</c:v>
                  </c:pt>
                  <c:pt idx="13">
                    <c:v>3.9061392821728576</c:v>
                  </c:pt>
                  <c:pt idx="14">
                    <c:v>5.1217331004638789</c:v>
                  </c:pt>
                </c:numCache>
              </c:numRef>
            </c:plus>
            <c:minus>
              <c:numRef>
                <c:f>[1]Titicaca1!$E$4:$E$18</c:f>
                <c:numCache>
                  <c:formatCode>General</c:formatCode>
                  <c:ptCount val="15"/>
                  <c:pt idx="0">
                    <c:v>3.4965892091626274</c:v>
                  </c:pt>
                  <c:pt idx="1">
                    <c:v>5.3019416833800737</c:v>
                  </c:pt>
                  <c:pt idx="2">
                    <c:v>5.0855395399383063</c:v>
                  </c:pt>
                  <c:pt idx="4">
                    <c:v>1.9415904182123369</c:v>
                  </c:pt>
                  <c:pt idx="5">
                    <c:v>4.4554746509587018</c:v>
                  </c:pt>
                  <c:pt idx="6">
                    <c:v>3.3662255450649616</c:v>
                  </c:pt>
                  <c:pt idx="7">
                    <c:v>2.4315977370034951</c:v>
                  </c:pt>
                  <c:pt idx="8">
                    <c:v>5.2923487472161614</c:v>
                  </c:pt>
                  <c:pt idx="9">
                    <c:v>4.0335188593841309</c:v>
                  </c:pt>
                  <c:pt idx="10">
                    <c:v>3.7649019677938829</c:v>
                  </c:pt>
                  <c:pt idx="11">
                    <c:v>5.0594776940043023</c:v>
                  </c:pt>
                  <c:pt idx="12">
                    <c:v>5.3169653912073214</c:v>
                  </c:pt>
                  <c:pt idx="13">
                    <c:v>3.9061392821728576</c:v>
                  </c:pt>
                  <c:pt idx="14">
                    <c:v>5.1217331004638789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[1]Titicaca1!$D$4:$D$18</c:f>
              <c:numCache>
                <c:formatCode>General</c:formatCode>
                <c:ptCount val="15"/>
                <c:pt idx="0">
                  <c:v>23.085254412632029</c:v>
                </c:pt>
                <c:pt idx="1">
                  <c:v>43.274601218393016</c:v>
                </c:pt>
                <c:pt idx="2">
                  <c:v>38.788711601737845</c:v>
                </c:pt>
                <c:pt idx="3">
                  <c:v>#N/A</c:v>
                </c:pt>
                <c:pt idx="4">
                  <c:v>11.995683629420695</c:v>
                </c:pt>
                <c:pt idx="5">
                  <c:v>33.201048374637921</c:v>
                </c:pt>
                <c:pt idx="6">
                  <c:v>22.008555092022192</c:v>
                </c:pt>
                <c:pt idx="7">
                  <c:v>14.691208622166764</c:v>
                </c:pt>
                <c:pt idx="8">
                  <c:v>44.825929007589181</c:v>
                </c:pt>
                <c:pt idx="9">
                  <c:v>29.584101435083795</c:v>
                </c:pt>
                <c:pt idx="10">
                  <c:v>25.517565340958317</c:v>
                </c:pt>
                <c:pt idx="11">
                  <c:v>39.494215267543801</c:v>
                </c:pt>
                <c:pt idx="12">
                  <c:v>41.243168482330127</c:v>
                </c:pt>
                <c:pt idx="13">
                  <c:v>27.032693240375174</c:v>
                </c:pt>
                <c:pt idx="14">
                  <c:v>47.787135734587018</c:v>
                </c:pt>
              </c:numCache>
            </c:numRef>
          </c:xVal>
          <c:yVal>
            <c:numRef>
              <c:f>[1]Titicaca1!$A$4:$A$18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  <c:pt idx="14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B5-4014-898E-F012071F0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922624"/>
        <c:axId val="177923200"/>
      </c:scatterChart>
      <c:valAx>
        <c:axId val="177922624"/>
        <c:scaling>
          <c:orientation val="minMax"/>
          <c:max val="5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226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3200"/>
        <c:crossesAt val="0"/>
        <c:crossBetween val="midCat"/>
        <c:majorUnit val="25"/>
      </c:valAx>
      <c:valAx>
        <c:axId val="177923200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2624"/>
        <c:crossesAt val="-2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63" footer="0.3149606200000026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19050">
                <a:solidFill>
                  <a:schemeClr val="tx1"/>
                </a:solidFill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[1]Titicaca1!$G$4:$G$18</c:f>
                <c:numCache>
                  <c:formatCode>General</c:formatCode>
                  <c:ptCount val="15"/>
                  <c:pt idx="0">
                    <c:v>0.23261303182543422</c:v>
                  </c:pt>
                  <c:pt idx="1">
                    <c:v>0.22016495954167789</c:v>
                  </c:pt>
                  <c:pt idx="2">
                    <c:v>0.25881192102822764</c:v>
                  </c:pt>
                  <c:pt idx="3">
                    <c:v>8.1341001857246978E-2</c:v>
                  </c:pt>
                  <c:pt idx="4">
                    <c:v>0.15629480468255988</c:v>
                  </c:pt>
                  <c:pt idx="5">
                    <c:v>0.30458201247866207</c:v>
                  </c:pt>
                  <c:pt idx="6">
                    <c:v>0.43762373975762747</c:v>
                  </c:pt>
                  <c:pt idx="7">
                    <c:v>0.30104826975450533</c:v>
                  </c:pt>
                  <c:pt idx="8">
                    <c:v>0.22616439583077166</c:v>
                  </c:pt>
                  <c:pt idx="9">
                    <c:v>0.19391850014910345</c:v>
                  </c:pt>
                  <c:pt idx="10">
                    <c:v>0.26960597470930842</c:v>
                  </c:pt>
                  <c:pt idx="11">
                    <c:v>0.27590703057118371</c:v>
                  </c:pt>
                  <c:pt idx="12">
                    <c:v>9.708039691943314E-2</c:v>
                  </c:pt>
                  <c:pt idx="13">
                    <c:v>0.11716892756873259</c:v>
                  </c:pt>
                  <c:pt idx="14">
                    <c:v>0.10345133198551361</c:v>
                  </c:pt>
                </c:numCache>
              </c:numRef>
            </c:plus>
            <c:minus>
              <c:numRef>
                <c:f>[1]Titicaca1!$G$4:$G$18</c:f>
                <c:numCache>
                  <c:formatCode>General</c:formatCode>
                  <c:ptCount val="15"/>
                  <c:pt idx="0">
                    <c:v>0.23261303182543422</c:v>
                  </c:pt>
                  <c:pt idx="1">
                    <c:v>0.22016495954167789</c:v>
                  </c:pt>
                  <c:pt idx="2">
                    <c:v>0.25881192102822764</c:v>
                  </c:pt>
                  <c:pt idx="3">
                    <c:v>8.1341001857246978E-2</c:v>
                  </c:pt>
                  <c:pt idx="4">
                    <c:v>0.15629480468255988</c:v>
                  </c:pt>
                  <c:pt idx="5">
                    <c:v>0.30458201247866207</c:v>
                  </c:pt>
                  <c:pt idx="6">
                    <c:v>0.43762373975762747</c:v>
                  </c:pt>
                  <c:pt idx="7">
                    <c:v>0.30104826975450533</c:v>
                  </c:pt>
                  <c:pt idx="8">
                    <c:v>0.22616439583077166</c:v>
                  </c:pt>
                  <c:pt idx="9">
                    <c:v>0.19391850014910345</c:v>
                  </c:pt>
                  <c:pt idx="10">
                    <c:v>0.26960597470930842</c:v>
                  </c:pt>
                  <c:pt idx="11">
                    <c:v>0.27590703057118371</c:v>
                  </c:pt>
                  <c:pt idx="12">
                    <c:v>9.708039691943314E-2</c:v>
                  </c:pt>
                  <c:pt idx="13">
                    <c:v>0.11716892756873259</c:v>
                  </c:pt>
                  <c:pt idx="14">
                    <c:v>0.10345133198551361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[1]Titicaca1!$F$4:$F$18</c:f>
              <c:numCache>
                <c:formatCode>General</c:formatCode>
                <c:ptCount val="15"/>
                <c:pt idx="0">
                  <c:v>6.8963713141799277</c:v>
                </c:pt>
                <c:pt idx="1">
                  <c:v>6.4903779394404966</c:v>
                </c:pt>
                <c:pt idx="2">
                  <c:v>7.6860798278187952</c:v>
                </c:pt>
                <c:pt idx="3">
                  <c:v>2.3228178775366763</c:v>
                </c:pt>
                <c:pt idx="4">
                  <c:v>4.5572692386594706</c:v>
                </c:pt>
                <c:pt idx="5">
                  <c:v>9.2266671156292599</c:v>
                </c:pt>
                <c:pt idx="6">
                  <c:v>13.652277609020118</c:v>
                </c:pt>
                <c:pt idx="7">
                  <c:v>9.1687825899508226</c:v>
                </c:pt>
                <c:pt idx="8">
                  <c:v>6.7089689292291261</c:v>
                </c:pt>
                <c:pt idx="9">
                  <c:v>5.7068452912047629</c:v>
                </c:pt>
                <c:pt idx="10">
                  <c:v>8.1095483121828114</c:v>
                </c:pt>
                <c:pt idx="11">
                  <c:v>8.2488783061570032</c:v>
                </c:pt>
                <c:pt idx="12">
                  <c:v>2.7502713076885521</c:v>
                </c:pt>
                <c:pt idx="13">
                  <c:v>3.3398282949772446</c:v>
                </c:pt>
                <c:pt idx="14">
                  <c:v>2.9667645844359787</c:v>
                </c:pt>
              </c:numCache>
            </c:numRef>
          </c:xVal>
          <c:yVal>
            <c:numRef>
              <c:f>[1]Titicaca1!$A$4:$A$18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  <c:pt idx="14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C1-4E5F-A35D-C40FB9C1F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924928"/>
        <c:axId val="177925504"/>
      </c:scatterChart>
      <c:valAx>
        <c:axId val="177924928"/>
        <c:scaling>
          <c:orientation val="minMax"/>
          <c:max val="15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137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Cs)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5504"/>
        <c:crossesAt val="0"/>
        <c:crossBetween val="midCat"/>
        <c:majorUnit val="5"/>
      </c:valAx>
      <c:valAx>
        <c:axId val="177925504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4928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Calibri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63" footer="0.3149606200000026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5400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25400">
                <a:solidFill>
                  <a:srgbClr val="000000"/>
                </a:solidFill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[1]Titicaca1!$R$4:$R$18</c:f>
                <c:numCache>
                  <c:formatCode>General</c:formatCode>
                  <c:ptCount val="15"/>
                </c:numCache>
              </c:numRef>
            </c:plus>
            <c:minus>
              <c:numRef>
                <c:f>[1]Titicaca1!$R$4:$R$18</c:f>
                <c:numCache>
                  <c:formatCode>General</c:formatCode>
                  <c:ptCount val="15"/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[1]Titicaca1!$Q$4:$Q$18</c:f>
              <c:numCache>
                <c:formatCode>General</c:formatCode>
                <c:ptCount val="15"/>
              </c:numCache>
            </c:numRef>
          </c:xVal>
          <c:yVal>
            <c:numRef>
              <c:f>[1]Titicaca1!$O$4:$O$18</c:f>
              <c:numCache>
                <c:formatCode>General</c:formatCode>
                <c:ptCount val="1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7D-4E2B-9199-11B71C593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68736"/>
        <c:axId val="177869312"/>
      </c:scatterChart>
      <c:valAx>
        <c:axId val="17786873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 (cm a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9312"/>
        <c:crossesAt val="0"/>
        <c:crossBetween val="midCat"/>
      </c:valAx>
      <c:valAx>
        <c:axId val="177869312"/>
        <c:scaling>
          <c:orientation val="minMax"/>
          <c:max val="2020"/>
          <c:min val="190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Ano de deposição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8736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97" footer="0.3149606200000039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5400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25400">
                <a:solidFill>
                  <a:srgbClr val="000000"/>
                </a:solidFill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[1]Titicaca1!$T$4:$T$18</c:f>
                <c:numCache>
                  <c:formatCode>General</c:formatCode>
                  <c:ptCount val="15"/>
                </c:numCache>
              </c:numRef>
            </c:plus>
            <c:minus>
              <c:numRef>
                <c:f>[1]Titicaca1!$T$4:$T$18</c:f>
                <c:numCache>
                  <c:formatCode>General</c:formatCode>
                  <c:ptCount val="15"/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[1]Titicaca1!$S$4:$S$18</c:f>
              <c:numCache>
                <c:formatCode>General</c:formatCode>
                <c:ptCount val="15"/>
              </c:numCache>
            </c:numRef>
          </c:xVal>
          <c:yVal>
            <c:numRef>
              <c:f>[1]Titicaca1!$O$4:$O$18</c:f>
              <c:numCache>
                <c:formatCode>General</c:formatCode>
                <c:ptCount val="1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4F-4F49-BCF7-511604471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71040"/>
        <c:axId val="177871616"/>
      </c:scatterChart>
      <c:valAx>
        <c:axId val="177871040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 (g cm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-2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a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71616"/>
        <c:crossesAt val="0"/>
        <c:crossBetween val="midCat"/>
        <c:majorUnit val="2.5"/>
      </c:valAx>
      <c:valAx>
        <c:axId val="177871616"/>
        <c:scaling>
          <c:orientation val="minMax"/>
          <c:max val="2020"/>
          <c:min val="190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Ano de deposição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71040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408" footer="0.314960620000004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[1]Titicaca1!$J$4:$J$18</c:f>
                <c:numCache>
                  <c:formatCode>General</c:formatCode>
                  <c:ptCount val="15"/>
                  <c:pt idx="0">
                    <c:v>0.14941505580854741</c:v>
                  </c:pt>
                  <c:pt idx="1">
                    <c:v>0.12482908062247411</c:v>
                  </c:pt>
                  <c:pt idx="2">
                    <c:v>0.13453794358103988</c:v>
                  </c:pt>
                  <c:pt idx="3">
                    <c:v>0.15953369673461637</c:v>
                  </c:pt>
                  <c:pt idx="4">
                    <c:v>0.16317211348678073</c:v>
                  </c:pt>
                  <c:pt idx="5">
                    <c:v>0.14793868402814248</c:v>
                  </c:pt>
                  <c:pt idx="6">
                    <c:v>0.16430612353527696</c:v>
                  </c:pt>
                  <c:pt idx="7">
                    <c:v>0.18666814767583984</c:v>
                  </c:pt>
                  <c:pt idx="8">
                    <c:v>0.14834446053187422</c:v>
                  </c:pt>
                  <c:pt idx="9">
                    <c:v>0.16249777801286713</c:v>
                  </c:pt>
                  <c:pt idx="10">
                    <c:v>0.17926284484599087</c:v>
                  </c:pt>
                  <c:pt idx="11">
                    <c:v>0.16070026317005159</c:v>
                  </c:pt>
                  <c:pt idx="13">
                    <c:v>0.16941871932390407</c:v>
                  </c:pt>
                  <c:pt idx="14">
                    <c:v>0.14636214338449705</c:v>
                  </c:pt>
                </c:numCache>
              </c:numRef>
            </c:plus>
            <c:minus>
              <c:numRef>
                <c:f>[1]Titicaca1!$J$4:$J$18</c:f>
                <c:numCache>
                  <c:formatCode>General</c:formatCode>
                  <c:ptCount val="15"/>
                  <c:pt idx="0">
                    <c:v>0.14941505580854741</c:v>
                  </c:pt>
                  <c:pt idx="1">
                    <c:v>0.12482908062247411</c:v>
                  </c:pt>
                  <c:pt idx="2">
                    <c:v>0.13453794358103988</c:v>
                  </c:pt>
                  <c:pt idx="3">
                    <c:v>0.15953369673461637</c:v>
                  </c:pt>
                  <c:pt idx="4">
                    <c:v>0.16317211348678073</c:v>
                  </c:pt>
                  <c:pt idx="5">
                    <c:v>0.14793868402814248</c:v>
                  </c:pt>
                  <c:pt idx="6">
                    <c:v>0.16430612353527696</c:v>
                  </c:pt>
                  <c:pt idx="7">
                    <c:v>0.18666814767583984</c:v>
                  </c:pt>
                  <c:pt idx="8">
                    <c:v>0.14834446053187422</c:v>
                  </c:pt>
                  <c:pt idx="9">
                    <c:v>0.16249777801286713</c:v>
                  </c:pt>
                  <c:pt idx="10">
                    <c:v>0.17926284484599087</c:v>
                  </c:pt>
                  <c:pt idx="11">
                    <c:v>0.16070026317005159</c:v>
                  </c:pt>
                  <c:pt idx="13">
                    <c:v>0.16941871932390407</c:v>
                  </c:pt>
                  <c:pt idx="14">
                    <c:v>0.14636214338449705</c:v>
                  </c:pt>
                </c:numCache>
              </c:numRef>
            </c:minus>
          </c:errBars>
          <c:xVal>
            <c:numRef>
              <c:f>[1]Titicaca1!$I$4:$I$18</c:f>
              <c:numCache>
                <c:formatCode>General</c:formatCode>
                <c:ptCount val="15"/>
                <c:pt idx="0">
                  <c:v>4.2804414128328334</c:v>
                </c:pt>
                <c:pt idx="1">
                  <c:v>4.4348961895630108</c:v>
                </c:pt>
                <c:pt idx="2">
                  <c:v>4.1771957952228975</c:v>
                </c:pt>
                <c:pt idx="3">
                  <c:v>3.7877893283672126</c:v>
                </c:pt>
                <c:pt idx="4">
                  <c:v>3.5447524702877202</c:v>
                </c:pt>
                <c:pt idx="5">
                  <c:v>3.2947869349873931</c:v>
                </c:pt>
                <c:pt idx="6">
                  <c:v>3.0688206848276085</c:v>
                </c:pt>
                <c:pt idx="7">
                  <c:v>1.4628636192041971</c:v>
                </c:pt>
                <c:pt idx="8">
                  <c:v>2.1865118238666876</c:v>
                </c:pt>
                <c:pt idx="9">
                  <c:v>2.1293523227785851</c:v>
                </c:pt>
                <c:pt idx="10">
                  <c:v>-0.86372767895314351</c:v>
                </c:pt>
                <c:pt idx="11">
                  <c:v>1.4956598219099113</c:v>
                </c:pt>
                <c:pt idx="12">
                  <c:v>#N/A</c:v>
                </c:pt>
                <c:pt idx="13">
                  <c:v>1.9740147011175828</c:v>
                </c:pt>
                <c:pt idx="14">
                  <c:v>1.6804608205502005</c:v>
                </c:pt>
              </c:numCache>
            </c:numRef>
          </c:xVal>
          <c:yVal>
            <c:numRef>
              <c:f>[1]Titicaca1!$A$4:$A$18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  <c:pt idx="14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96-4E9D-B257-8509DAC84405}"/>
            </c:ext>
          </c:extLst>
        </c:ser>
        <c:ser>
          <c:idx val="1"/>
          <c:order val="1"/>
          <c:tx>
            <c:v>CFCS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name>Regressão</c:name>
            <c:spPr>
              <a:ln w="15875">
                <a:solidFill>
                  <a:sysClr val="windowText" lastClr="000000"/>
                </a:solidFill>
              </a:ln>
            </c:spPr>
            <c:trendlineType val="linear"/>
            <c:dispRSqr val="1"/>
            <c:dispEq val="0"/>
            <c:trendlineLbl>
              <c:layout>
                <c:manualLayout>
                  <c:x val="-0.15528083989501312"/>
                  <c:y val="0.1785081188224471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pt-BR"/>
                </a:p>
              </c:txPr>
            </c:trendlineLbl>
          </c:trendline>
          <c:xVal>
            <c:numRef>
              <c:f>[1]Titicaca1!$Q$20:$Q$43</c:f>
              <c:numCache>
                <c:formatCode>General</c:formatCode>
                <c:ptCount val="24"/>
                <c:pt idx="0">
                  <c:v>4.2804414128328334</c:v>
                </c:pt>
                <c:pt idx="1">
                  <c:v>4.4348961895630108</c:v>
                </c:pt>
                <c:pt idx="2">
                  <c:v>4.1771957952228975</c:v>
                </c:pt>
                <c:pt idx="3">
                  <c:v>3.7877893283672126</c:v>
                </c:pt>
                <c:pt idx="4">
                  <c:v>3.5447524702877202</c:v>
                </c:pt>
                <c:pt idx="5">
                  <c:v>3.2947869349873931</c:v>
                </c:pt>
                <c:pt idx="6">
                  <c:v>3.0688206848276085</c:v>
                </c:pt>
                <c:pt idx="8">
                  <c:v>2.1865118238666876</c:v>
                </c:pt>
                <c:pt idx="9">
                  <c:v>2.1293523227785851</c:v>
                </c:pt>
                <c:pt idx="11">
                  <c:v>1.4956598219099113</c:v>
                </c:pt>
                <c:pt idx="13">
                  <c:v>1.9740147011175828</c:v>
                </c:pt>
                <c:pt idx="14">
                  <c:v>1.6804608205502005</c:v>
                </c:pt>
              </c:numCache>
            </c:numRef>
          </c:xVal>
          <c:yVal>
            <c:numRef>
              <c:f>[1]Titicaca1!$A$4:$A$18</c:f>
              <c:numCache>
                <c:formatCode>General</c:formatCode>
                <c:ptCount val="1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  <c:pt idx="14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396-4E9D-B257-8509DAC8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090560"/>
        <c:axId val="246091136"/>
      </c:scatterChart>
      <c:valAx>
        <c:axId val="246090560"/>
        <c:scaling>
          <c:orientation val="minMax"/>
          <c:max val="5"/>
          <c:min val="-1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ln 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210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</a:t>
                </a:r>
                <a:r>
                  <a:rPr lang="pt-BR" sz="10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xs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46091136"/>
        <c:crossesAt val="0"/>
        <c:crossBetween val="midCat"/>
        <c:majorUnit val="2"/>
      </c:valAx>
      <c:valAx>
        <c:axId val="246091136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46090560"/>
        <c:crossesAt val="-2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485" footer="0.3149606200000048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19050"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[1]Titicaca2!$C$4:$C$17</c:f>
                <c:numCache>
                  <c:formatCode>General</c:formatCode>
                  <c:ptCount val="14"/>
                  <c:pt idx="0">
                    <c:v>4.1451112586777814</c:v>
                  </c:pt>
                  <c:pt idx="1">
                    <c:v>3.2977021030494011</c:v>
                  </c:pt>
                  <c:pt idx="2">
                    <c:v>2.9138889931492149</c:v>
                  </c:pt>
                  <c:pt idx="3">
                    <c:v>3.3908528589829889</c:v>
                  </c:pt>
                  <c:pt idx="4">
                    <c:v>3.2525843139933173</c:v>
                  </c:pt>
                  <c:pt idx="5">
                    <c:v>2.9184594685518905</c:v>
                  </c:pt>
                  <c:pt idx="6">
                    <c:v>2.4331134476044056</c:v>
                  </c:pt>
                  <c:pt idx="7">
                    <c:v>2.3489535238337504</c:v>
                  </c:pt>
                  <c:pt idx="8">
                    <c:v>2.255736950578592</c:v>
                  </c:pt>
                  <c:pt idx="9">
                    <c:v>2.0134128376404696</c:v>
                  </c:pt>
                  <c:pt idx="10">
                    <c:v>1.8518898765236047</c:v>
                  </c:pt>
                  <c:pt idx="11">
                    <c:v>2.1612063717937589</c:v>
                  </c:pt>
                  <c:pt idx="12">
                    <c:v>2.0004053101316512</c:v>
                  </c:pt>
                  <c:pt idx="13">
                    <c:v>0.9967325180928025</c:v>
                  </c:pt>
                </c:numCache>
              </c:numRef>
            </c:plus>
            <c:minus>
              <c:numRef>
                <c:f>[1]Titicaca2!$C$4:$C$17</c:f>
                <c:numCache>
                  <c:formatCode>General</c:formatCode>
                  <c:ptCount val="14"/>
                  <c:pt idx="0">
                    <c:v>4.1451112586777814</c:v>
                  </c:pt>
                  <c:pt idx="1">
                    <c:v>3.2977021030494011</c:v>
                  </c:pt>
                  <c:pt idx="2">
                    <c:v>2.9138889931492149</c:v>
                  </c:pt>
                  <c:pt idx="3">
                    <c:v>3.3908528589829889</c:v>
                  </c:pt>
                  <c:pt idx="4">
                    <c:v>3.2525843139933173</c:v>
                  </c:pt>
                  <c:pt idx="5">
                    <c:v>2.9184594685518905</c:v>
                  </c:pt>
                  <c:pt idx="6">
                    <c:v>2.4331134476044056</c:v>
                  </c:pt>
                  <c:pt idx="7">
                    <c:v>2.3489535238337504</c:v>
                  </c:pt>
                  <c:pt idx="8">
                    <c:v>2.255736950578592</c:v>
                  </c:pt>
                  <c:pt idx="9">
                    <c:v>2.0134128376404696</c:v>
                  </c:pt>
                  <c:pt idx="10">
                    <c:v>1.8518898765236047</c:v>
                  </c:pt>
                  <c:pt idx="11">
                    <c:v>2.1612063717937589</c:v>
                  </c:pt>
                  <c:pt idx="12">
                    <c:v>2.0004053101316512</c:v>
                  </c:pt>
                  <c:pt idx="13">
                    <c:v>0.9967325180928025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[1]Titicaca2!$B$4:$B$17</c:f>
              <c:numCache>
                <c:formatCode>General</c:formatCode>
                <c:ptCount val="14"/>
                <c:pt idx="0">
                  <c:v>66.522466760344471</c:v>
                </c:pt>
                <c:pt idx="1">
                  <c:v>50.454910077184337</c:v>
                </c:pt>
                <c:pt idx="2">
                  <c:v>46.854308340289812</c:v>
                </c:pt>
                <c:pt idx="3">
                  <c:v>55.375483354984773</c:v>
                </c:pt>
                <c:pt idx="4">
                  <c:v>62.819897924746584</c:v>
                </c:pt>
                <c:pt idx="5">
                  <c:v>56.197014301073139</c:v>
                </c:pt>
                <c:pt idx="6">
                  <c:v>48.301057894281733</c:v>
                </c:pt>
                <c:pt idx="7">
                  <c:v>45.658606692321591</c:v>
                </c:pt>
                <c:pt idx="8">
                  <c:v>39.037779858830667</c:v>
                </c:pt>
                <c:pt idx="9">
                  <c:v>35.048415944813542</c:v>
                </c:pt>
                <c:pt idx="10">
                  <c:v>28.156302230548693</c:v>
                </c:pt>
                <c:pt idx="11">
                  <c:v>39.226316360498053</c:v>
                </c:pt>
                <c:pt idx="12">
                  <c:v>30.637960323268345</c:v>
                </c:pt>
                <c:pt idx="13">
                  <c:v>11.291523089639913</c:v>
                </c:pt>
              </c:numCache>
            </c:numRef>
          </c:xVal>
          <c:yVal>
            <c:numRef>
              <c:f>[1]Titicaca2!$A$4:$A$17</c:f>
              <c:numCache>
                <c:formatCode>General</c:formatCode>
                <c:ptCount val="14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51-44DB-8098-86A5C5E1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66432"/>
        <c:axId val="177867008"/>
      </c:scatterChart>
      <c:valAx>
        <c:axId val="177866432"/>
        <c:scaling>
          <c:orientation val="minMax"/>
          <c:max val="1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210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7008"/>
        <c:crossesAt val="0"/>
        <c:crossBetween val="midCat"/>
        <c:majorUnit val="50"/>
      </c:valAx>
      <c:valAx>
        <c:axId val="177867008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866432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24" footer="0.3149606200000022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19050">
                <a:solidFill>
                  <a:sysClr val="windowText" lastClr="000000"/>
                </a:solidFill>
                <a:prstDash val="sysDot"/>
              </a:ln>
            </c:spPr>
            <c:trendlineType val="movingAvg"/>
            <c:period val="2"/>
            <c:dispRSqr val="1"/>
            <c:dispEq val="0"/>
            <c:trendlineLbl>
              <c:layout>
                <c:manualLayout>
                  <c:x val="-0.15450196850393721"/>
                  <c:y val="7.4142967423189935E-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latin typeface="Arial" pitchFamily="34" charset="0"/>
                      <a:cs typeface="Arial" pitchFamily="34" charset="0"/>
                    </a:defRPr>
                  </a:pPr>
                  <a:endParaRPr lang="pt-BR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[1]Titicaca2!$E$4:$E$17</c:f>
                <c:numCache>
                  <c:formatCode>General</c:formatCode>
                  <c:ptCount val="14"/>
                  <c:pt idx="0">
                    <c:v>3.7609986575265872</c:v>
                  </c:pt>
                  <c:pt idx="1">
                    <c:v>0.93738100850556194</c:v>
                  </c:pt>
                  <c:pt idx="3">
                    <c:v>1.4824232690657375</c:v>
                  </c:pt>
                  <c:pt idx="5">
                    <c:v>0.50315779951433959</c:v>
                  </c:pt>
                  <c:pt idx="6">
                    <c:v>0.68034884713997135</c:v>
                  </c:pt>
                  <c:pt idx="7">
                    <c:v>0.97380551735694676</c:v>
                  </c:pt>
                  <c:pt idx="8">
                    <c:v>1.2627518191920988</c:v>
                  </c:pt>
                  <c:pt idx="9">
                    <c:v>1.1249780237127618</c:v>
                  </c:pt>
                  <c:pt idx="11">
                    <c:v>1.039240435717909</c:v>
                  </c:pt>
                  <c:pt idx="12">
                    <c:v>0.55925401734930047</c:v>
                  </c:pt>
                  <c:pt idx="13">
                    <c:v>1.4657138799766836</c:v>
                  </c:pt>
                </c:numCache>
              </c:numRef>
            </c:plus>
            <c:minus>
              <c:numRef>
                <c:f>[1]Titicaca2!$E$4:$E$17</c:f>
                <c:numCache>
                  <c:formatCode>General</c:formatCode>
                  <c:ptCount val="14"/>
                  <c:pt idx="0">
                    <c:v>3.7609986575265872</c:v>
                  </c:pt>
                  <c:pt idx="1">
                    <c:v>0.93738100850556194</c:v>
                  </c:pt>
                  <c:pt idx="3">
                    <c:v>1.4824232690657375</c:v>
                  </c:pt>
                  <c:pt idx="5">
                    <c:v>0.50315779951433959</c:v>
                  </c:pt>
                  <c:pt idx="6">
                    <c:v>0.68034884713997135</c:v>
                  </c:pt>
                  <c:pt idx="7">
                    <c:v>0.97380551735694676</c:v>
                  </c:pt>
                  <c:pt idx="8">
                    <c:v>1.2627518191920988</c:v>
                  </c:pt>
                  <c:pt idx="9">
                    <c:v>1.1249780237127618</c:v>
                  </c:pt>
                  <c:pt idx="11">
                    <c:v>1.039240435717909</c:v>
                  </c:pt>
                  <c:pt idx="12">
                    <c:v>0.55925401734930047</c:v>
                  </c:pt>
                  <c:pt idx="13">
                    <c:v>1.4657138799766836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[1]Titicaca2!$D$4:$D$17</c:f>
              <c:numCache>
                <c:formatCode>General</c:formatCode>
                <c:ptCount val="14"/>
                <c:pt idx="0">
                  <c:v>70.948720272956706</c:v>
                </c:pt>
                <c:pt idx="1">
                  <c:v>10.504860819790856</c:v>
                </c:pt>
                <c:pt idx="2">
                  <c:v>#N/A</c:v>
                </c:pt>
                <c:pt idx="3">
                  <c:v>18.659897267399735</c:v>
                </c:pt>
                <c:pt idx="4">
                  <c:v>#N/A</c:v>
                </c:pt>
                <c:pt idx="5">
                  <c:v>5.5202816372803243</c:v>
                </c:pt>
                <c:pt idx="6">
                  <c:v>8.7675158826219537</c:v>
                </c:pt>
                <c:pt idx="7">
                  <c:v>13.38632164938649</c:v>
                </c:pt>
                <c:pt idx="8">
                  <c:v>20.768069024854938</c:v>
                </c:pt>
                <c:pt idx="9">
                  <c:v>19.240066545298028</c:v>
                </c:pt>
                <c:pt idx="10">
                  <c:v>#N/A</c:v>
                </c:pt>
                <c:pt idx="11">
                  <c:v>15.056899560731374</c:v>
                </c:pt>
                <c:pt idx="12">
                  <c:v>6.5566518717692928</c:v>
                </c:pt>
                <c:pt idx="13">
                  <c:v>23.073264444637182</c:v>
                </c:pt>
              </c:numCache>
            </c:numRef>
          </c:xVal>
          <c:yVal>
            <c:numRef>
              <c:f>[1]Titicaca2!$A$4:$A$17</c:f>
              <c:numCache>
                <c:formatCode>General</c:formatCode>
                <c:ptCount val="14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E6-4C84-8287-E16E7A0FC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922624"/>
        <c:axId val="177923200"/>
      </c:scatterChart>
      <c:valAx>
        <c:axId val="177922624"/>
        <c:scaling>
          <c:orientation val="minMax"/>
          <c:max val="5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226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3200"/>
        <c:crossesAt val="0"/>
        <c:crossBetween val="midCat"/>
        <c:majorUnit val="25"/>
      </c:valAx>
      <c:valAx>
        <c:axId val="177923200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2624"/>
        <c:crossesAt val="-2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63" footer="0.3149606200000026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Obtido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name>Média móvel</c:name>
            <c:spPr>
              <a:ln w="19050">
                <a:solidFill>
                  <a:schemeClr val="tx1"/>
                </a:solidFill>
                <a:prstDash val="sysDot"/>
              </a:ln>
            </c:spPr>
            <c:trendlineType val="movingAvg"/>
            <c:period val="2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[1]Titicaca2!$G$4:$G$17</c:f>
                <c:numCache>
                  <c:formatCode>General</c:formatCode>
                  <c:ptCount val="14"/>
                  <c:pt idx="0">
                    <c:v>0.48816250650133536</c:v>
                  </c:pt>
                  <c:pt idx="1">
                    <c:v>0.36881027948887735</c:v>
                  </c:pt>
                  <c:pt idx="2">
                    <c:v>0.13467361672958728</c:v>
                  </c:pt>
                  <c:pt idx="3">
                    <c:v>0.22331822386578729</c:v>
                  </c:pt>
                  <c:pt idx="4">
                    <c:v>0.27226946587442818</c:v>
                  </c:pt>
                  <c:pt idx="5">
                    <c:v>0.28965698366116682</c:v>
                  </c:pt>
                  <c:pt idx="6">
                    <c:v>0.16947390329019071</c:v>
                  </c:pt>
                  <c:pt idx="7">
                    <c:v>0.30619651426931888</c:v>
                  </c:pt>
                  <c:pt idx="8">
                    <c:v>0.21177174026892823</c:v>
                  </c:pt>
                  <c:pt idx="9">
                    <c:v>0.25560704064335205</c:v>
                  </c:pt>
                  <c:pt idx="10">
                    <c:v>0.39831288468774484</c:v>
                  </c:pt>
                  <c:pt idx="11">
                    <c:v>0.3023297265442389</c:v>
                  </c:pt>
                  <c:pt idx="12">
                    <c:v>0.27914099618412019</c:v>
                  </c:pt>
                  <c:pt idx="13">
                    <c:v>0.24853555152038614</c:v>
                  </c:pt>
                </c:numCache>
              </c:numRef>
            </c:plus>
            <c:minus>
              <c:numRef>
                <c:f>[1]Titicaca2!$G$4:$G$17</c:f>
                <c:numCache>
                  <c:formatCode>General</c:formatCode>
                  <c:ptCount val="14"/>
                  <c:pt idx="0">
                    <c:v>0.48816250650133536</c:v>
                  </c:pt>
                  <c:pt idx="1">
                    <c:v>0.36881027948887735</c:v>
                  </c:pt>
                  <c:pt idx="2">
                    <c:v>0.13467361672958728</c:v>
                  </c:pt>
                  <c:pt idx="3">
                    <c:v>0.22331822386578729</c:v>
                  </c:pt>
                  <c:pt idx="4">
                    <c:v>0.27226946587442818</c:v>
                  </c:pt>
                  <c:pt idx="5">
                    <c:v>0.28965698366116682</c:v>
                  </c:pt>
                  <c:pt idx="6">
                    <c:v>0.16947390329019071</c:v>
                  </c:pt>
                  <c:pt idx="7">
                    <c:v>0.30619651426931888</c:v>
                  </c:pt>
                  <c:pt idx="8">
                    <c:v>0.21177174026892823</c:v>
                  </c:pt>
                  <c:pt idx="9">
                    <c:v>0.25560704064335205</c:v>
                  </c:pt>
                  <c:pt idx="10">
                    <c:v>0.39831288468774484</c:v>
                  </c:pt>
                  <c:pt idx="11">
                    <c:v>0.3023297265442389</c:v>
                  </c:pt>
                  <c:pt idx="12">
                    <c:v>0.27914099618412019</c:v>
                  </c:pt>
                  <c:pt idx="13">
                    <c:v>0.24853555152038614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[1]Titicaca2!$F$4:$F$17</c:f>
              <c:numCache>
                <c:formatCode>General</c:formatCode>
                <c:ptCount val="14"/>
                <c:pt idx="0">
                  <c:v>7.6105702016533492</c:v>
                </c:pt>
                <c:pt idx="1">
                  <c:v>5.6908661625589172</c:v>
                </c:pt>
                <c:pt idx="2">
                  <c:v>1.9576816008134741</c:v>
                </c:pt>
                <c:pt idx="3">
                  <c:v>3.2991741397342227</c:v>
                </c:pt>
                <c:pt idx="4">
                  <c:v>4.2273850783608298</c:v>
                </c:pt>
                <c:pt idx="5">
                  <c:v>4.5798790427173257</c:v>
                </c:pt>
                <c:pt idx="6">
                  <c:v>2.6259124912378207</c:v>
                </c:pt>
                <c:pt idx="7">
                  <c:v>5.1214687901368032</c:v>
                </c:pt>
                <c:pt idx="8">
                  <c:v>3.34175495134969</c:v>
                </c:pt>
                <c:pt idx="9">
                  <c:v>4.2448753726720394</c:v>
                </c:pt>
                <c:pt idx="10">
                  <c:v>6.8486066191072057</c:v>
                </c:pt>
                <c:pt idx="11">
                  <c:v>5.0567925716653459</c:v>
                </c:pt>
                <c:pt idx="12">
                  <c:v>4.4571773988703205</c:v>
                </c:pt>
                <c:pt idx="13">
                  <c:v>3.8983793248939311</c:v>
                </c:pt>
              </c:numCache>
            </c:numRef>
          </c:xVal>
          <c:yVal>
            <c:numRef>
              <c:f>[1]Titicaca2!$A$4:$A$17</c:f>
              <c:numCache>
                <c:formatCode>General</c:formatCode>
                <c:ptCount val="14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21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33</c:v>
                </c:pt>
                <c:pt idx="10">
                  <c:v>36</c:v>
                </c:pt>
                <c:pt idx="11">
                  <c:v>39</c:v>
                </c:pt>
                <c:pt idx="12">
                  <c:v>42</c:v>
                </c:pt>
                <c:pt idx="13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65-4D7C-A7BB-8E8613C7B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924928"/>
        <c:axId val="177925504"/>
      </c:scatterChart>
      <c:valAx>
        <c:axId val="177924928"/>
        <c:scaling>
          <c:orientation val="minMax"/>
          <c:max val="15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pt-BR" sz="10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137</a:t>
                </a:r>
                <a:r>
                  <a:rPr lang="pt-BR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Cs)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5504"/>
        <c:crossesAt val="0"/>
        <c:crossBetween val="midCat"/>
        <c:majorUnit val="5"/>
      </c:valAx>
      <c:valAx>
        <c:axId val="177925504"/>
        <c:scaling>
          <c:orientation val="maxMin"/>
          <c:max val="48"/>
          <c:min val="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z (cm)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7924928"/>
        <c:crossesAt val="0"/>
        <c:crossBetween val="midCat"/>
        <c:majorUnit val="10"/>
      </c:valAx>
      <c:spPr>
        <a:ln>
          <a:solidFill>
            <a:schemeClr val="tx1"/>
          </a:solidFill>
        </a:ln>
      </c:spPr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Calibri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63" footer="0.3149606200000026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6</xdr:col>
      <xdr:colOff>0</xdr:colOff>
      <xdr:row>44</xdr:row>
      <xdr:rowOff>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5B75805-B5DA-461F-A65E-57689B337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11</xdr:col>
      <xdr:colOff>0</xdr:colOff>
      <xdr:row>44</xdr:row>
      <xdr:rowOff>0</xdr:rowOff>
    </xdr:to>
    <xdr:graphicFrame macro="">
      <xdr:nvGraphicFramePr>
        <xdr:cNvPr id="3" name="Gráfico 9">
          <a:extLst>
            <a:ext uri="{FF2B5EF4-FFF2-40B4-BE49-F238E27FC236}">
              <a16:creationId xmlns:a16="http://schemas.microsoft.com/office/drawing/2014/main" id="{1FE4F64C-063B-40BC-AD02-46E0FDA5C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19</xdr:row>
      <xdr:rowOff>0</xdr:rowOff>
    </xdr:from>
    <xdr:to>
      <xdr:col>16</xdr:col>
      <xdr:colOff>0</xdr:colOff>
      <xdr:row>44</xdr:row>
      <xdr:rowOff>0</xdr:rowOff>
    </xdr:to>
    <xdr:graphicFrame macro="">
      <xdr:nvGraphicFramePr>
        <xdr:cNvPr id="4" name="Gráfico 4">
          <a:extLst>
            <a:ext uri="{FF2B5EF4-FFF2-40B4-BE49-F238E27FC236}">
              <a16:creationId xmlns:a16="http://schemas.microsoft.com/office/drawing/2014/main" id="{B315CCDF-4B7A-458A-B5D9-F3B3E075D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19</xdr:row>
      <xdr:rowOff>0</xdr:rowOff>
    </xdr:from>
    <xdr:to>
      <xdr:col>26</xdr:col>
      <xdr:colOff>0</xdr:colOff>
      <xdr:row>44</xdr:row>
      <xdr:rowOff>0</xdr:rowOff>
    </xdr:to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39CFFE92-8E9B-4A69-AE92-7B01C4870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0</xdr:colOff>
      <xdr:row>19</xdr:row>
      <xdr:rowOff>0</xdr:rowOff>
    </xdr:from>
    <xdr:to>
      <xdr:col>31</xdr:col>
      <xdr:colOff>0</xdr:colOff>
      <xdr:row>44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AEA68C8-4E23-4547-96DE-FD498E65E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21</xdr:col>
      <xdr:colOff>0</xdr:colOff>
      <xdr:row>43</xdr:row>
      <xdr:rowOff>161924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A14161E-3CE1-4FB5-993F-2F5FC56DC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6</xdr:col>
      <xdr:colOff>0</xdr:colOff>
      <xdr:row>90</xdr:row>
      <xdr:rowOff>0</xdr:rowOff>
    </xdr:to>
    <xdr:graphicFrame macro="">
      <xdr:nvGraphicFramePr>
        <xdr:cNvPr id="8" name="Gráfico 9">
          <a:extLst>
            <a:ext uri="{FF2B5EF4-FFF2-40B4-BE49-F238E27FC236}">
              <a16:creationId xmlns:a16="http://schemas.microsoft.com/office/drawing/2014/main" id="{04BF34CA-808A-4700-AF5F-29415A068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65</xdr:row>
      <xdr:rowOff>0</xdr:rowOff>
    </xdr:from>
    <xdr:to>
      <xdr:col>11</xdr:col>
      <xdr:colOff>0</xdr:colOff>
      <xdr:row>90</xdr:row>
      <xdr:rowOff>0</xdr:rowOff>
    </xdr:to>
    <xdr:graphicFrame macro="">
      <xdr:nvGraphicFramePr>
        <xdr:cNvPr id="9" name="Gráfico 9">
          <a:extLst>
            <a:ext uri="{FF2B5EF4-FFF2-40B4-BE49-F238E27FC236}">
              <a16:creationId xmlns:a16="http://schemas.microsoft.com/office/drawing/2014/main" id="{87C3DF35-A976-45D8-9A7F-8702BCAAF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65</xdr:row>
      <xdr:rowOff>0</xdr:rowOff>
    </xdr:from>
    <xdr:to>
      <xdr:col>16</xdr:col>
      <xdr:colOff>0</xdr:colOff>
      <xdr:row>90</xdr:row>
      <xdr:rowOff>0</xdr:rowOff>
    </xdr:to>
    <xdr:graphicFrame macro="">
      <xdr:nvGraphicFramePr>
        <xdr:cNvPr id="10" name="Gráfico 4">
          <a:extLst>
            <a:ext uri="{FF2B5EF4-FFF2-40B4-BE49-F238E27FC236}">
              <a16:creationId xmlns:a16="http://schemas.microsoft.com/office/drawing/2014/main" id="{BB8F170E-0990-4070-864C-1ED84AFBB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65</xdr:row>
      <xdr:rowOff>0</xdr:rowOff>
    </xdr:from>
    <xdr:to>
      <xdr:col>26</xdr:col>
      <xdr:colOff>0</xdr:colOff>
      <xdr:row>90</xdr:row>
      <xdr:rowOff>0</xdr:rowOff>
    </xdr:to>
    <xdr:graphicFrame macro="">
      <xdr:nvGraphicFramePr>
        <xdr:cNvPr id="11" name="Gráfico 5">
          <a:extLst>
            <a:ext uri="{FF2B5EF4-FFF2-40B4-BE49-F238E27FC236}">
              <a16:creationId xmlns:a16="http://schemas.microsoft.com/office/drawing/2014/main" id="{43B0F030-FCBA-4D29-8B1C-A08EA0CD9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26</xdr:col>
      <xdr:colOff>0</xdr:colOff>
      <xdr:row>65</xdr:row>
      <xdr:rowOff>0</xdr:rowOff>
    </xdr:from>
    <xdr:to>
      <xdr:col>31</xdr:col>
      <xdr:colOff>0</xdr:colOff>
      <xdr:row>90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094B28B-D68F-4028-8D06-A478365F0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21</xdr:col>
      <xdr:colOff>0</xdr:colOff>
      <xdr:row>89</xdr:row>
      <xdr:rowOff>161924</xdr:rowOff>
    </xdr:to>
    <xdr:graphicFrame macro="">
      <xdr:nvGraphicFramePr>
        <xdr:cNvPr id="13" name="Gráfico 4">
          <a:extLst>
            <a:ext uri="{FF2B5EF4-FFF2-40B4-BE49-F238E27FC236}">
              <a16:creationId xmlns:a16="http://schemas.microsoft.com/office/drawing/2014/main" id="{5E7BCB45-58D9-4820-8F53-FBFC32BCA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1</xdr:row>
      <xdr:rowOff>361950</xdr:rowOff>
    </xdr:from>
    <xdr:to>
      <xdr:col>10</xdr:col>
      <xdr:colOff>289560</xdr:colOff>
      <xdr:row>31</xdr:row>
      <xdr:rowOff>179070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B1BF64-73F4-4475-BA2E-F149FCEE7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30480</xdr:colOff>
      <xdr:row>1</xdr:row>
      <xdr:rowOff>346710</xdr:rowOff>
    </xdr:from>
    <xdr:to>
      <xdr:col>15</xdr:col>
      <xdr:colOff>335280</xdr:colOff>
      <xdr:row>31</xdr:row>
      <xdr:rowOff>163830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23E5CB-136F-42B8-9CB2-168D9E3F5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</xdr:colOff>
      <xdr:row>0</xdr:row>
      <xdr:rowOff>72390</xdr:rowOff>
    </xdr:from>
    <xdr:to>
      <xdr:col>19</xdr:col>
      <xdr:colOff>7620</xdr:colOff>
      <xdr:row>25</xdr:row>
      <xdr:rowOff>72390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7B2C46-ABD3-492F-8735-1C2FA4767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243840</xdr:colOff>
      <xdr:row>30</xdr:row>
      <xdr:rowOff>95250</xdr:rowOff>
    </xdr:from>
    <xdr:to>
      <xdr:col>18</xdr:col>
      <xdr:colOff>243840</xdr:colOff>
      <xdr:row>55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2A4FF0-082B-435B-B85C-3BA407C13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iticaca-T1.T2-2_Paul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teria%20organi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Granulomet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icaca1"/>
      <sheetName val="Titicaca2"/>
      <sheetName val="Idades CFCS"/>
    </sheetNames>
    <sheetDataSet>
      <sheetData sheetId="0">
        <row r="4">
          <cell r="A4">
            <v>3</v>
          </cell>
          <cell r="B4">
            <v>74.591641360996064</v>
          </cell>
          <cell r="C4">
            <v>4.1055780263055022</v>
          </cell>
          <cell r="D4">
            <v>23.085254412632029</v>
          </cell>
          <cell r="E4">
            <v>3.4965892091626274</v>
          </cell>
          <cell r="F4">
            <v>6.8963713141799277</v>
          </cell>
          <cell r="G4">
            <v>0.23261303182543422</v>
          </cell>
          <cell r="I4">
            <v>4.2804414128328334</v>
          </cell>
          <cell r="J4">
            <v>0.14941505580854741</v>
          </cell>
        </row>
        <row r="5">
          <cell r="A5">
            <v>6</v>
          </cell>
          <cell r="B5">
            <v>88.69103845193321</v>
          </cell>
          <cell r="C5">
            <v>4.5795677046945542</v>
          </cell>
          <cell r="D5">
            <v>43.274601218393016</v>
          </cell>
          <cell r="E5">
            <v>5.3019416833800737</v>
          </cell>
          <cell r="F5">
            <v>6.4903779394404966</v>
          </cell>
          <cell r="G5">
            <v>0.22016495954167789</v>
          </cell>
          <cell r="I5">
            <v>4.4348961895630108</v>
          </cell>
          <cell r="J5">
            <v>0.12482908062247411</v>
          </cell>
        </row>
        <row r="6">
          <cell r="A6">
            <v>9</v>
          </cell>
          <cell r="B6">
            <v>69.079796569039644</v>
          </cell>
          <cell r="C6">
            <v>4.1152188715410842</v>
          </cell>
          <cell r="D6">
            <v>38.788711601737845</v>
          </cell>
          <cell r="E6">
            <v>5.0855395399383063</v>
          </cell>
          <cell r="F6">
            <v>7.6860798278187952</v>
          </cell>
          <cell r="G6">
            <v>0.25881192102822764</v>
          </cell>
          <cell r="I6">
            <v>4.1771957952228975</v>
          </cell>
          <cell r="J6">
            <v>0.13453794358103988</v>
          </cell>
        </row>
        <row r="7">
          <cell r="A7">
            <v>12</v>
          </cell>
          <cell r="B7">
            <v>44.477935501204975</v>
          </cell>
          <cell r="C7">
            <v>2.6998895076407674</v>
          </cell>
          <cell r="D7" t="e">
            <v>#N/A</v>
          </cell>
          <cell r="F7">
            <v>2.3228178775366763</v>
          </cell>
          <cell r="G7">
            <v>8.1341001857246978E-2</v>
          </cell>
          <cell r="I7">
            <v>3.7877893283672126</v>
          </cell>
          <cell r="J7">
            <v>0.15953369673461637</v>
          </cell>
        </row>
        <row r="8">
          <cell r="A8">
            <v>15</v>
          </cell>
          <cell r="B8">
            <v>35.836282504419202</v>
          </cell>
          <cell r="C8">
            <v>2.5881491855241388</v>
          </cell>
          <cell r="D8">
            <v>11.995683629420695</v>
          </cell>
          <cell r="E8">
            <v>1.9415904182123369</v>
          </cell>
          <cell r="F8">
            <v>4.5572692386594706</v>
          </cell>
          <cell r="G8">
            <v>0.15629480468255988</v>
          </cell>
          <cell r="I8">
            <v>3.5447524702877202</v>
          </cell>
          <cell r="J8">
            <v>0.16317211348678073</v>
          </cell>
        </row>
        <row r="9">
          <cell r="A9">
            <v>21</v>
          </cell>
          <cell r="B9">
            <v>30.307276757329404</v>
          </cell>
          <cell r="C9">
            <v>2.6094029221832016</v>
          </cell>
          <cell r="D9">
            <v>33.201048374637921</v>
          </cell>
          <cell r="E9">
            <v>4.4554746509587018</v>
          </cell>
          <cell r="F9">
            <v>9.2266671156292599</v>
          </cell>
          <cell r="G9">
            <v>0.30458201247866207</v>
          </cell>
          <cell r="I9">
            <v>3.2947869349873931</v>
          </cell>
          <cell r="J9">
            <v>0.14793868402814248</v>
          </cell>
        </row>
        <row r="10">
          <cell r="A10">
            <v>24</v>
          </cell>
          <cell r="B10">
            <v>23.727646653944532</v>
          </cell>
          <cell r="C10">
            <v>2.186951446934561</v>
          </cell>
          <cell r="D10">
            <v>22.008555092022192</v>
          </cell>
          <cell r="E10">
            <v>3.3662255450649616</v>
          </cell>
          <cell r="F10">
            <v>13.652277609020118</v>
          </cell>
          <cell r="G10">
            <v>0.43762373975762747</v>
          </cell>
          <cell r="I10">
            <v>3.0688206848276085</v>
          </cell>
          <cell r="J10">
            <v>0.16430612353527696</v>
          </cell>
        </row>
        <row r="11">
          <cell r="A11">
            <v>27</v>
          </cell>
          <cell r="B11">
            <v>5.7942896141922011</v>
          </cell>
          <cell r="C11">
            <v>0.70307947901437806</v>
          </cell>
          <cell r="D11">
            <v>14.691208622166764</v>
          </cell>
          <cell r="E11">
            <v>2.4315977370034951</v>
          </cell>
          <cell r="F11">
            <v>9.1687825899508226</v>
          </cell>
          <cell r="G11">
            <v>0.30104826975450533</v>
          </cell>
          <cell r="I11">
            <v>1.4628636192041971</v>
          </cell>
          <cell r="J11">
            <v>0.18666814767583984</v>
          </cell>
        </row>
        <row r="12">
          <cell r="A12">
            <v>30</v>
          </cell>
          <cell r="B12">
            <v>13.407626816140736</v>
          </cell>
          <cell r="C12">
            <v>1.4460827426520853</v>
          </cell>
          <cell r="D12">
            <v>44.825929007589181</v>
          </cell>
          <cell r="E12">
            <v>5.2923487472161614</v>
          </cell>
          <cell r="F12">
            <v>6.7089689292291261</v>
          </cell>
          <cell r="G12">
            <v>0.22616439583077166</v>
          </cell>
          <cell r="I12">
            <v>2.1865118238666876</v>
          </cell>
          <cell r="J12">
            <v>0.14834446053187422</v>
          </cell>
        </row>
        <row r="13">
          <cell r="A13">
            <v>33</v>
          </cell>
          <cell r="B13">
            <v>11.381644636768163</v>
          </cell>
          <cell r="C13">
            <v>1.2747586241571363</v>
          </cell>
          <cell r="D13">
            <v>29.584101435083795</v>
          </cell>
          <cell r="E13">
            <v>4.0335188593841309</v>
          </cell>
          <cell r="F13">
            <v>5.7068452912047629</v>
          </cell>
          <cell r="G13">
            <v>0.19391850014910345</v>
          </cell>
          <cell r="I13">
            <v>2.1293523227785851</v>
          </cell>
          <cell r="J13">
            <v>0.16249777801286713</v>
          </cell>
        </row>
        <row r="14">
          <cell r="A14">
            <v>36</v>
          </cell>
          <cell r="B14" t="e">
            <v>#N/A</v>
          </cell>
          <cell r="D14">
            <v>25.517565340958317</v>
          </cell>
          <cell r="E14">
            <v>3.7649019677938829</v>
          </cell>
          <cell r="F14">
            <v>8.1095483121828114</v>
          </cell>
          <cell r="G14">
            <v>0.26960597470930842</v>
          </cell>
          <cell r="I14">
            <v>-0.86372767895314351</v>
          </cell>
          <cell r="J14">
            <v>0.17926284484599087</v>
          </cell>
        </row>
        <row r="15">
          <cell r="A15">
            <v>39</v>
          </cell>
          <cell r="B15">
            <v>8.4301455633564313</v>
          </cell>
          <cell r="C15">
            <v>0.99677748788119291</v>
          </cell>
          <cell r="D15">
            <v>39.494215267543801</v>
          </cell>
          <cell r="E15">
            <v>5.0594776940043023</v>
          </cell>
          <cell r="F15">
            <v>8.2488783061570032</v>
          </cell>
          <cell r="G15">
            <v>0.27590703057118371</v>
          </cell>
          <cell r="I15">
            <v>1.4956598219099113</v>
          </cell>
          <cell r="J15">
            <v>0.16070026317005159</v>
          </cell>
        </row>
        <row r="16">
          <cell r="A16">
            <v>42</v>
          </cell>
          <cell r="B16" t="e">
            <v>#N/A</v>
          </cell>
          <cell r="D16">
            <v>41.243168482330127</v>
          </cell>
          <cell r="E16">
            <v>5.3169653912073214</v>
          </cell>
          <cell r="F16">
            <v>2.7502713076885521</v>
          </cell>
          <cell r="G16">
            <v>9.708039691943314E-2</v>
          </cell>
          <cell r="I16" t="e">
            <v>#N/A</v>
          </cell>
        </row>
        <row r="17">
          <cell r="A17">
            <v>45</v>
          </cell>
          <cell r="B17">
            <v>9.9154163053582458</v>
          </cell>
          <cell r="C17">
            <v>1.1393562334508922</v>
          </cell>
          <cell r="D17">
            <v>27.032693240375174</v>
          </cell>
          <cell r="E17">
            <v>3.9061392821728576</v>
          </cell>
          <cell r="F17">
            <v>3.3398282949772446</v>
          </cell>
          <cell r="G17">
            <v>0.11716892756873259</v>
          </cell>
          <cell r="I17">
            <v>1.9740147011175828</v>
          </cell>
          <cell r="J17">
            <v>0.16941871932390407</v>
          </cell>
        </row>
        <row r="18">
          <cell r="A18">
            <v>48</v>
          </cell>
          <cell r="B18">
            <v>10.169059684265687</v>
          </cell>
          <cell r="C18">
            <v>1.1751955364538453</v>
          </cell>
          <cell r="D18">
            <v>47.787135734587018</v>
          </cell>
          <cell r="E18">
            <v>5.1217331004638789</v>
          </cell>
          <cell r="F18">
            <v>2.9667645844359787</v>
          </cell>
          <cell r="G18">
            <v>0.10345133198551361</v>
          </cell>
          <cell r="I18">
            <v>1.6804608205502005</v>
          </cell>
          <cell r="J18">
            <v>0.14636214338449705</v>
          </cell>
        </row>
        <row r="20">
          <cell r="Q20">
            <v>4.2804414128328334</v>
          </cell>
        </row>
        <row r="21">
          <cell r="Q21">
            <v>4.4348961895630108</v>
          </cell>
        </row>
        <row r="22">
          <cell r="Q22">
            <v>4.1771957952228975</v>
          </cell>
        </row>
        <row r="23">
          <cell r="Q23">
            <v>3.7877893283672126</v>
          </cell>
        </row>
        <row r="24">
          <cell r="Q24">
            <v>3.5447524702877202</v>
          </cell>
        </row>
        <row r="25">
          <cell r="Q25">
            <v>3.2947869349873931</v>
          </cell>
        </row>
        <row r="26">
          <cell r="Q26">
            <v>3.0688206848276085</v>
          </cell>
        </row>
        <row r="28">
          <cell r="Q28">
            <v>2.1865118238666876</v>
          </cell>
        </row>
        <row r="29">
          <cell r="Q29">
            <v>2.1293523227785851</v>
          </cell>
        </row>
        <row r="31">
          <cell r="Q31">
            <v>1.4956598219099113</v>
          </cell>
        </row>
        <row r="33">
          <cell r="Q33">
            <v>1.9740147011175828</v>
          </cell>
        </row>
        <row r="34">
          <cell r="Q34">
            <v>1.6804608205502005</v>
          </cell>
        </row>
      </sheetData>
      <sheetData sheetId="1">
        <row r="4">
          <cell r="A4">
            <v>3</v>
          </cell>
          <cell r="B4">
            <v>66.522466760344471</v>
          </cell>
          <cell r="C4">
            <v>4.1451112586777814</v>
          </cell>
          <cell r="D4">
            <v>70.948720272956706</v>
          </cell>
          <cell r="E4">
            <v>3.7609986575265872</v>
          </cell>
          <cell r="F4">
            <v>7.6105702016533492</v>
          </cell>
          <cell r="G4">
            <v>0.48816250650133536</v>
          </cell>
          <cell r="I4">
            <v>3.6471759391320941</v>
          </cell>
          <cell r="J4">
            <v>7.8635061809142481E-2</v>
          </cell>
        </row>
        <row r="5">
          <cell r="A5">
            <v>6</v>
          </cell>
          <cell r="B5">
            <v>50.454910077184337</v>
          </cell>
          <cell r="C5">
            <v>3.2977021030494011</v>
          </cell>
          <cell r="D5">
            <v>10.504860819790856</v>
          </cell>
          <cell r="E5">
            <v>0.93738100850556194</v>
          </cell>
          <cell r="F5">
            <v>5.6908661625589172</v>
          </cell>
          <cell r="G5">
            <v>0.36881027948887735</v>
          </cell>
          <cell r="I5">
            <v>3.1045242481153501</v>
          </cell>
          <cell r="J5">
            <v>0.10490867682636296</v>
          </cell>
        </row>
        <row r="6">
          <cell r="A6">
            <v>9</v>
          </cell>
          <cell r="B6">
            <v>46.854308340289812</v>
          </cell>
          <cell r="C6">
            <v>2.9138889931492149</v>
          </cell>
          <cell r="D6" t="e">
            <v>#N/A</v>
          </cell>
          <cell r="F6">
            <v>1.9576816008134741</v>
          </cell>
          <cell r="G6">
            <v>0.13467361672958728</v>
          </cell>
          <cell r="I6">
            <v>2.928416893028142</v>
          </cell>
          <cell r="J6">
            <v>0.12226567214001038</v>
          </cell>
        </row>
        <row r="7">
          <cell r="A7">
            <v>12</v>
          </cell>
          <cell r="B7">
            <v>55.375483354984773</v>
          </cell>
          <cell r="C7">
            <v>3.3908528589829889</v>
          </cell>
          <cell r="D7">
            <v>18.659897267399735</v>
          </cell>
          <cell r="E7">
            <v>1.4824232690657375</v>
          </cell>
          <cell r="F7">
            <v>3.2991741397342227</v>
          </cell>
          <cell r="G7">
            <v>0.22331822386578729</v>
          </cell>
          <cell r="I7">
            <v>3.3039219131718309</v>
          </cell>
          <cell r="J7">
            <v>9.5586926162285923E-2</v>
          </cell>
        </row>
        <row r="8">
          <cell r="A8">
            <v>15</v>
          </cell>
          <cell r="B8">
            <v>62.819897924746584</v>
          </cell>
          <cell r="C8">
            <v>3.2525843139933173</v>
          </cell>
          <cell r="D8" t="e">
            <v>#N/A</v>
          </cell>
          <cell r="F8">
            <v>4.2273850783608298</v>
          </cell>
          <cell r="G8">
            <v>0.27226946587442818</v>
          </cell>
          <cell r="I8">
            <v>3.5456900208050226</v>
          </cell>
          <cell r="J8">
            <v>0.11475576285379407</v>
          </cell>
        </row>
        <row r="9">
          <cell r="A9">
            <v>21</v>
          </cell>
          <cell r="B9">
            <v>56.197014301073139</v>
          </cell>
          <cell r="C9">
            <v>2.9184594685518905</v>
          </cell>
          <cell r="D9">
            <v>5.5202816372803243</v>
          </cell>
          <cell r="E9">
            <v>0.50315779951433959</v>
          </cell>
          <cell r="F9">
            <v>4.5798790427173257</v>
          </cell>
          <cell r="G9">
            <v>0.28965698366116682</v>
          </cell>
          <cell r="I9">
            <v>3.3336574566558026</v>
          </cell>
          <cell r="J9">
            <v>9.9758231360364658E-2</v>
          </cell>
        </row>
        <row r="10">
          <cell r="A10">
            <v>24</v>
          </cell>
          <cell r="B10">
            <v>48.301057894281733</v>
          </cell>
          <cell r="C10">
            <v>2.4331134476044056</v>
          </cell>
          <cell r="D10">
            <v>8.7675158826219537</v>
          </cell>
          <cell r="E10">
            <v>0.68034884713997135</v>
          </cell>
          <cell r="F10">
            <v>2.6259124912378207</v>
          </cell>
          <cell r="G10">
            <v>0.16947390329019071</v>
          </cell>
          <cell r="I10">
            <v>3.0029439896907797</v>
          </cell>
          <cell r="J10">
            <v>8.848278539955956E-2</v>
          </cell>
        </row>
        <row r="11">
          <cell r="A11">
            <v>27</v>
          </cell>
          <cell r="B11">
            <v>45.658606692321591</v>
          </cell>
          <cell r="C11">
            <v>2.3489535238337504</v>
          </cell>
          <cell r="D11">
            <v>13.38632164938649</v>
          </cell>
          <cell r="E11">
            <v>0.97380551735694676</v>
          </cell>
          <cell r="F11">
            <v>5.1214687901368032</v>
          </cell>
          <cell r="G11">
            <v>0.30619651426931888</v>
          </cell>
          <cell r="I11">
            <v>2.8623325557898331</v>
          </cell>
          <cell r="J11">
            <v>8.5351196031621779E-2</v>
          </cell>
        </row>
        <row r="12">
          <cell r="A12">
            <v>30</v>
          </cell>
          <cell r="B12">
            <v>39.037779858830667</v>
          </cell>
          <cell r="C12">
            <v>2.255736950578592</v>
          </cell>
          <cell r="D12">
            <v>20.768069024854938</v>
          </cell>
          <cell r="E12">
            <v>1.2627518191920988</v>
          </cell>
          <cell r="F12">
            <v>3.34175495134969</v>
          </cell>
          <cell r="G12">
            <v>0.21177174026892823</v>
          </cell>
          <cell r="I12">
            <v>2.3870620436292356</v>
          </cell>
          <cell r="J12">
            <v>8.054731898107903E-2</v>
          </cell>
        </row>
        <row r="13">
          <cell r="A13">
            <v>33</v>
          </cell>
          <cell r="B13">
            <v>35.048415944813542</v>
          </cell>
          <cell r="C13">
            <v>2.0134128376404696</v>
          </cell>
          <cell r="D13">
            <v>19.240066545298028</v>
          </cell>
          <cell r="E13">
            <v>1.1249780237127618</v>
          </cell>
          <cell r="F13">
            <v>4.2448753726720394</v>
          </cell>
          <cell r="G13">
            <v>0.25560704064335205</v>
          </cell>
          <cell r="I13">
            <v>1.9303778179876139</v>
          </cell>
          <cell r="J13">
            <v>7.8782565056816578E-2</v>
          </cell>
        </row>
        <row r="14">
          <cell r="A14">
            <v>36</v>
          </cell>
          <cell r="B14">
            <v>28.156302230548693</v>
          </cell>
          <cell r="C14">
            <v>1.8518898765236047</v>
          </cell>
          <cell r="D14" t="e">
            <v>#N/A</v>
          </cell>
          <cell r="F14">
            <v>6.8486066191072057</v>
          </cell>
          <cell r="G14">
            <v>0.39831288468774484</v>
          </cell>
          <cell r="I14">
            <v>2.8252273727212991</v>
          </cell>
          <cell r="J14">
            <v>0.10951505893904967</v>
          </cell>
        </row>
        <row r="15">
          <cell r="A15">
            <v>39</v>
          </cell>
          <cell r="B15">
            <v>39.226316360498053</v>
          </cell>
          <cell r="C15">
            <v>2.1612063717937589</v>
          </cell>
          <cell r="D15">
            <v>15.056899560731374</v>
          </cell>
          <cell r="E15">
            <v>1.039240435717909</v>
          </cell>
          <cell r="F15">
            <v>5.0567925716653459</v>
          </cell>
          <cell r="G15">
            <v>0.3023297265442389</v>
          </cell>
          <cell r="I15">
            <v>2.4042400231379206</v>
          </cell>
          <cell r="J15">
            <v>8.46300703518299E-2</v>
          </cell>
        </row>
        <row r="16">
          <cell r="A16">
            <v>42</v>
          </cell>
          <cell r="B16">
            <v>30.637960323268345</v>
          </cell>
          <cell r="C16">
            <v>2.0004053101316512</v>
          </cell>
          <cell r="D16">
            <v>6.5566518717692928</v>
          </cell>
          <cell r="E16">
            <v>0.55925401734930047</v>
          </cell>
          <cell r="F16">
            <v>4.4571773988703205</v>
          </cell>
          <cell r="G16">
            <v>0.27914099618412019</v>
          </cell>
          <cell r="I16">
            <v>0.90892692254704621</v>
          </cell>
          <cell r="J16">
            <v>0.10203006216011268</v>
          </cell>
        </row>
        <row r="17">
          <cell r="A17">
            <v>45</v>
          </cell>
          <cell r="B17">
            <v>11.291523089639913</v>
          </cell>
          <cell r="C17">
            <v>0.9967325180928025</v>
          </cell>
          <cell r="D17">
            <v>23.073264444637182</v>
          </cell>
          <cell r="E17">
            <v>1.4657138799766836</v>
          </cell>
          <cell r="F17">
            <v>3.8983793248939311</v>
          </cell>
          <cell r="G17">
            <v>0.24853555152038614</v>
          </cell>
          <cell r="I17" t="e">
            <v>#N/A</v>
          </cell>
        </row>
        <row r="19">
          <cell r="Q19">
            <v>3.6471759391320941</v>
          </cell>
        </row>
        <row r="20">
          <cell r="Q20">
            <v>3.1045242481153501</v>
          </cell>
        </row>
        <row r="21">
          <cell r="Q21">
            <v>2.928416893028142</v>
          </cell>
        </row>
        <row r="22">
          <cell r="Q22">
            <v>3.3039219131718309</v>
          </cell>
        </row>
        <row r="23">
          <cell r="Q23">
            <v>3.5456900208050226</v>
          </cell>
        </row>
        <row r="24">
          <cell r="Q24">
            <v>3.3336574566558026</v>
          </cell>
        </row>
        <row r="25">
          <cell r="Q25">
            <v>3.0029439896907797</v>
          </cell>
        </row>
        <row r="26">
          <cell r="Q26">
            <v>2.8623325557898331</v>
          </cell>
        </row>
        <row r="27">
          <cell r="Q27">
            <v>2.3870620436292356</v>
          </cell>
        </row>
        <row r="28">
          <cell r="Q28">
            <v>1.9303778179876139</v>
          </cell>
        </row>
        <row r="30">
          <cell r="Q30">
            <v>2.4042400231379206</v>
          </cell>
        </row>
        <row r="31">
          <cell r="Q31">
            <v>0.90892692254704621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d. Superf."/>
      <sheetName val="Perfil P1"/>
      <sheetName val="Perfil P2"/>
      <sheetName val="Planilha1"/>
    </sheetNames>
    <sheetDataSet>
      <sheetData sheetId="0" refreshError="1"/>
      <sheetData sheetId="1" refreshError="1"/>
      <sheetData sheetId="2" refreshError="1"/>
      <sheetData sheetId="3">
        <row r="3">
          <cell r="A3">
            <v>3</v>
          </cell>
          <cell r="B3">
            <v>48.191003911342904</v>
          </cell>
          <cell r="C3">
            <v>89.201209749154998</v>
          </cell>
          <cell r="D3">
            <v>2012.5212800419797</v>
          </cell>
          <cell r="E3">
            <v>2014.2852757685134</v>
          </cell>
        </row>
        <row r="4">
          <cell r="A4">
            <v>6</v>
          </cell>
          <cell r="B4">
            <v>46.036814425244323</v>
          </cell>
          <cell r="C4">
            <v>49.686436122558739</v>
          </cell>
          <cell r="D4">
            <v>2006.0425600839594</v>
          </cell>
          <cell r="E4">
            <v>2009.5705515370266</v>
          </cell>
        </row>
        <row r="5">
          <cell r="A5">
            <v>9</v>
          </cell>
          <cell r="B5">
            <v>41.274601686973192</v>
          </cell>
          <cell r="C5">
            <v>50.046390796066767</v>
          </cell>
          <cell r="D5">
            <v>1999.5638401259391</v>
          </cell>
          <cell r="E5">
            <v>2004.8558273055401</v>
          </cell>
        </row>
        <row r="6">
          <cell r="A6">
            <v>12</v>
          </cell>
          <cell r="B6">
            <v>28.86759581881552</v>
          </cell>
          <cell r="C6">
            <v>50.750394944707331</v>
          </cell>
          <cell r="D6">
            <v>1993.0851201679186</v>
          </cell>
          <cell r="E6">
            <v>2000.1411030740535</v>
          </cell>
        </row>
        <row r="7">
          <cell r="A7">
            <v>15</v>
          </cell>
          <cell r="B7">
            <v>25.355709595038189</v>
          </cell>
          <cell r="C7">
            <v>51.674641148325172</v>
          </cell>
          <cell r="D7">
            <v>1986.6064002098983</v>
          </cell>
          <cell r="E7">
            <v>1995.4263788425667</v>
          </cell>
        </row>
        <row r="8">
          <cell r="A8">
            <v>18</v>
          </cell>
          <cell r="B8">
            <v>27.075746540422077</v>
          </cell>
          <cell r="C8">
            <v>51.651599443671827</v>
          </cell>
          <cell r="D8">
            <v>1980</v>
          </cell>
          <cell r="E8">
            <v>1990</v>
          </cell>
        </row>
        <row r="9">
          <cell r="A9">
            <v>21</v>
          </cell>
          <cell r="B9">
            <v>20.132865842407284</v>
          </cell>
          <cell r="C9">
            <v>69.311064718162626</v>
          </cell>
          <cell r="D9">
            <v>1973.6489602938577</v>
          </cell>
          <cell r="E9">
            <v>1985.9969303795933</v>
          </cell>
        </row>
        <row r="10">
          <cell r="A10">
            <v>24</v>
          </cell>
          <cell r="B10">
            <v>17.323969025751776</v>
          </cell>
          <cell r="C10">
            <v>97.200365965233004</v>
          </cell>
          <cell r="D10">
            <v>1967.1702403358374</v>
          </cell>
          <cell r="E10">
            <v>1981.2822061481068</v>
          </cell>
        </row>
        <row r="11">
          <cell r="A11">
            <v>27</v>
          </cell>
          <cell r="B11">
            <v>14.735866543095359</v>
          </cell>
          <cell r="C11">
            <v>85.417766051011085</v>
          </cell>
          <cell r="D11">
            <v>1960.6915203778171</v>
          </cell>
          <cell r="E11">
            <v>1976.5674819166202</v>
          </cell>
        </row>
        <row r="12">
          <cell r="A12">
            <v>30</v>
          </cell>
          <cell r="B12">
            <v>23.333333333333304</v>
          </cell>
          <cell r="C12">
            <v>45.015278838807838</v>
          </cell>
          <cell r="D12">
            <v>1954.2128004197968</v>
          </cell>
          <cell r="E12">
            <v>1971.8527576851334</v>
          </cell>
        </row>
        <row r="13">
          <cell r="A13">
            <v>33</v>
          </cell>
          <cell r="B13">
            <v>15.98877980364667</v>
          </cell>
          <cell r="C13">
            <v>46.330005871990409</v>
          </cell>
          <cell r="D13">
            <v>1947.7340804617766</v>
          </cell>
          <cell r="E13">
            <v>1967.1380334536468</v>
          </cell>
        </row>
        <row r="14">
          <cell r="A14">
            <v>36</v>
          </cell>
          <cell r="B14">
            <v>17.188882988139685</v>
          </cell>
          <cell r="C14">
            <v>39.989481065918255</v>
          </cell>
          <cell r="D14">
            <v>1941.255360503756</v>
          </cell>
          <cell r="E14">
            <v>1962.4233092221602</v>
          </cell>
        </row>
        <row r="15">
          <cell r="A15">
            <v>39</v>
          </cell>
          <cell r="B15">
            <v>16.120869306341678</v>
          </cell>
          <cell r="C15">
            <v>39.621253906967951</v>
          </cell>
          <cell r="D15">
            <v>1934.7766405457357</v>
          </cell>
          <cell r="E15">
            <v>1957.7085849906734</v>
          </cell>
        </row>
        <row r="16">
          <cell r="A16">
            <v>42</v>
          </cell>
          <cell r="B16">
            <v>16.982133380505939</v>
          </cell>
          <cell r="C16">
            <v>37.221930285513857</v>
          </cell>
          <cell r="D16">
            <v>1928.2979205877155</v>
          </cell>
          <cell r="E16">
            <v>1952.9938607591869</v>
          </cell>
        </row>
        <row r="17">
          <cell r="A17">
            <v>45</v>
          </cell>
          <cell r="B17">
            <v>15.937388829598147</v>
          </cell>
          <cell r="C17">
            <v>96.450450450450347</v>
          </cell>
          <cell r="D17">
            <v>1921.8192006296952</v>
          </cell>
          <cell r="E17">
            <v>1948.2791365277003</v>
          </cell>
        </row>
        <row r="18">
          <cell r="A18">
            <v>48</v>
          </cell>
          <cell r="B18">
            <v>12.827510917030407</v>
          </cell>
          <cell r="D18">
            <v>1915.3404806716749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d. superf."/>
      <sheetName val="Perfil P1"/>
      <sheetName val="Perfil P2"/>
    </sheetNames>
    <sheetDataSet>
      <sheetData sheetId="0" refreshError="1"/>
      <sheetData sheetId="1">
        <row r="1">
          <cell r="G1" t="str">
            <v xml:space="preserve">Medium sand </v>
          </cell>
          <cell r="H1" t="str">
            <v xml:space="preserve">Fine and very fine sand </v>
          </cell>
          <cell r="I1" t="str">
            <v>Silt and Clay</v>
          </cell>
        </row>
        <row r="2">
          <cell r="A2">
            <v>3</v>
          </cell>
          <cell r="G2">
            <v>91.371857959835083</v>
          </cell>
          <cell r="H2">
            <v>7.5907700492086718</v>
          </cell>
          <cell r="I2">
            <v>1.037371990956248</v>
          </cell>
        </row>
        <row r="3">
          <cell r="A3">
            <v>6</v>
          </cell>
          <cell r="G3">
            <v>79.915796816222823</v>
          </cell>
          <cell r="H3">
            <v>18.980593408235968</v>
          </cell>
          <cell r="I3">
            <v>1.1036097755412118</v>
          </cell>
        </row>
        <row r="4">
          <cell r="A4">
            <v>9</v>
          </cell>
          <cell r="G4">
            <v>92.048192771084317</v>
          </cell>
          <cell r="H4">
            <v>7.4034915170887627</v>
          </cell>
          <cell r="I4">
            <v>0.54831571182690997</v>
          </cell>
        </row>
        <row r="5">
          <cell r="A5">
            <v>12</v>
          </cell>
          <cell r="G5">
            <v>79.636313159355922</v>
          </cell>
          <cell r="H5">
            <v>19.522884112001272</v>
          </cell>
          <cell r="I5">
            <v>0.84080272864281302</v>
          </cell>
        </row>
        <row r="6">
          <cell r="A6">
            <v>15</v>
          </cell>
          <cell r="G6">
            <v>77.344591475611622</v>
          </cell>
          <cell r="H6">
            <v>21.818741344822282</v>
          </cell>
          <cell r="I6">
            <v>0.83666717956608461</v>
          </cell>
        </row>
        <row r="7">
          <cell r="A7">
            <v>18</v>
          </cell>
          <cell r="G7">
            <v>82.900248289456229</v>
          </cell>
          <cell r="H7">
            <v>16.529254563029511</v>
          </cell>
          <cell r="I7">
            <v>0.57049714751426273</v>
          </cell>
        </row>
        <row r="8">
          <cell r="A8">
            <v>21</v>
          </cell>
          <cell r="G8">
            <v>70.282103969427538</v>
          </cell>
          <cell r="H8">
            <v>28.895972961035469</v>
          </cell>
          <cell r="I8">
            <v>0.8219230695369909</v>
          </cell>
        </row>
        <row r="9">
          <cell r="A9">
            <v>24</v>
          </cell>
          <cell r="G9">
            <v>58.707996266334789</v>
          </cell>
          <cell r="H9">
            <v>40.512212196639695</v>
          </cell>
          <cell r="I9">
            <v>0.77979153702552673</v>
          </cell>
        </row>
        <row r="10">
          <cell r="A10">
            <v>27</v>
          </cell>
          <cell r="G10">
            <v>64.981164317060859</v>
          </cell>
          <cell r="H10">
            <v>34.242106489572414</v>
          </cell>
          <cell r="I10">
            <v>0.77672919336673341</v>
          </cell>
        </row>
        <row r="11">
          <cell r="A11">
            <v>30</v>
          </cell>
          <cell r="G11">
            <v>65.478244201648451</v>
          </cell>
          <cell r="H11">
            <v>31.366685834770948</v>
          </cell>
          <cell r="I11">
            <v>3.1550699635805866</v>
          </cell>
        </row>
        <row r="12">
          <cell r="A12">
            <v>33</v>
          </cell>
          <cell r="G12">
            <v>75.643699444498594</v>
          </cell>
          <cell r="H12">
            <v>23.518175616411657</v>
          </cell>
          <cell r="I12">
            <v>0.83812493908974295</v>
          </cell>
        </row>
        <row r="13">
          <cell r="A13">
            <v>36</v>
          </cell>
          <cell r="G13">
            <v>70.397317114761563</v>
          </cell>
          <cell r="H13">
            <v>28.666704560525964</v>
          </cell>
          <cell r="I13">
            <v>0.93597832471246989</v>
          </cell>
        </row>
        <row r="14">
          <cell r="A14">
            <v>39</v>
          </cell>
          <cell r="G14">
            <v>64.198938470611367</v>
          </cell>
          <cell r="H14">
            <v>34.788677019854532</v>
          </cell>
          <cell r="I14">
            <v>1.0123845095341042</v>
          </cell>
        </row>
        <row r="15">
          <cell r="A15">
            <v>42</v>
          </cell>
          <cell r="G15">
            <v>68.991734911958844</v>
          </cell>
          <cell r="H15">
            <v>30.096646681671174</v>
          </cell>
          <cell r="I15">
            <v>0.91161840636997282</v>
          </cell>
        </row>
        <row r="16">
          <cell r="A16">
            <v>45</v>
          </cell>
          <cell r="G16">
            <v>71.061080883625252</v>
          </cell>
          <cell r="H16">
            <v>28.150654644031299</v>
          </cell>
          <cell r="I16">
            <v>0.78826447234345975</v>
          </cell>
        </row>
        <row r="17">
          <cell r="A17">
            <v>48</v>
          </cell>
          <cell r="G17">
            <v>52.943940788314308</v>
          </cell>
          <cell r="H17">
            <v>46.024162440523973</v>
          </cell>
          <cell r="I17">
            <v>1.0318967711617284</v>
          </cell>
        </row>
      </sheetData>
      <sheetData sheetId="2">
        <row r="1">
          <cell r="G1" t="str">
            <v xml:space="preserve">Medium sand </v>
          </cell>
          <cell r="H1" t="str">
            <v xml:space="preserve">Fine and very fine sand </v>
          </cell>
          <cell r="I1" t="str">
            <v>Silt and Clay</v>
          </cell>
        </row>
        <row r="2">
          <cell r="A2">
            <v>3</v>
          </cell>
          <cell r="G2">
            <v>83.474953067878673</v>
          </cell>
          <cell r="H2">
            <v>15.013338602904852</v>
          </cell>
          <cell r="I2">
            <v>1.5117083292164786</v>
          </cell>
        </row>
        <row r="3">
          <cell r="A3">
            <v>6</v>
          </cell>
          <cell r="G3">
            <v>90.482377781387044</v>
          </cell>
          <cell r="H3">
            <v>8.7315250933896369</v>
          </cell>
          <cell r="I3">
            <v>0.78609712522332298</v>
          </cell>
        </row>
        <row r="4">
          <cell r="A4">
            <v>9</v>
          </cell>
          <cell r="G4">
            <v>89.855773884425517</v>
          </cell>
          <cell r="H4">
            <v>9.3730842448294762</v>
          </cell>
          <cell r="I4">
            <v>0.77114187074500085</v>
          </cell>
        </row>
        <row r="5">
          <cell r="A5">
            <v>12</v>
          </cell>
          <cell r="G5">
            <v>91.365018402944472</v>
          </cell>
          <cell r="H5">
            <v>7.9692750840134421</v>
          </cell>
          <cell r="I5">
            <v>0.6657065130420845</v>
          </cell>
        </row>
        <row r="6">
          <cell r="A6">
            <v>15</v>
          </cell>
          <cell r="G6">
            <v>92.83165540971072</v>
          </cell>
          <cell r="H6">
            <v>6.4419523384733015</v>
          </cell>
          <cell r="I6">
            <v>0.72639225181597145</v>
          </cell>
        </row>
        <row r="7">
          <cell r="A7">
            <v>18</v>
          </cell>
          <cell r="G7">
            <v>95.892661555312159</v>
          </cell>
          <cell r="H7">
            <v>3.4562492393817701</v>
          </cell>
          <cell r="I7">
            <v>0.65108920530606862</v>
          </cell>
        </row>
        <row r="8">
          <cell r="A8">
            <v>21</v>
          </cell>
          <cell r="G8">
            <v>91.051315691759285</v>
          </cell>
          <cell r="H8">
            <v>8.3149738841993219</v>
          </cell>
          <cell r="I8">
            <v>0.63371042404138545</v>
          </cell>
        </row>
        <row r="9">
          <cell r="A9">
            <v>24</v>
          </cell>
          <cell r="G9">
            <v>94.468701001085506</v>
          </cell>
          <cell r="H9">
            <v>5.0609094198528517</v>
          </cell>
          <cell r="I9">
            <v>0.47038957906165091</v>
          </cell>
        </row>
        <row r="10">
          <cell r="A10">
            <v>27</v>
          </cell>
          <cell r="G10">
            <v>97.620568130750499</v>
          </cell>
          <cell r="H10">
            <v>1.9986281605525205</v>
          </cell>
          <cell r="I10">
            <v>0.38080370869698388</v>
          </cell>
        </row>
        <row r="11">
          <cell r="A11">
            <v>30</v>
          </cell>
          <cell r="G11">
            <v>91.438059128193686</v>
          </cell>
          <cell r="H11">
            <v>7.8978018982479608</v>
          </cell>
          <cell r="I11">
            <v>0.66413897355836238</v>
          </cell>
        </row>
        <row r="12">
          <cell r="A12">
            <v>33</v>
          </cell>
          <cell r="G12">
            <v>94.277621756558901</v>
          </cell>
          <cell r="H12">
            <v>5.2183096901178567</v>
          </cell>
          <cell r="I12">
            <v>0.50406855332324974</v>
          </cell>
        </row>
        <row r="13">
          <cell r="A13">
            <v>36</v>
          </cell>
          <cell r="G13">
            <v>90.029620853080559</v>
          </cell>
          <cell r="H13">
            <v>9.3127962085308056</v>
          </cell>
          <cell r="I13">
            <v>0.65758293838863646</v>
          </cell>
        </row>
        <row r="14">
          <cell r="A14">
            <v>39</v>
          </cell>
          <cell r="G14">
            <v>89.430970851849068</v>
          </cell>
          <cell r="H14">
            <v>9.9721322587933994</v>
          </cell>
          <cell r="I14">
            <v>0.59689688935753249</v>
          </cell>
        </row>
        <row r="15">
          <cell r="A15">
            <v>42</v>
          </cell>
          <cell r="G15">
            <v>78.726584296532494</v>
          </cell>
          <cell r="H15">
            <v>20.474292546831411</v>
          </cell>
          <cell r="I15">
            <v>0.79912315663610611</v>
          </cell>
        </row>
        <row r="16">
          <cell r="A16">
            <v>45</v>
          </cell>
          <cell r="G16">
            <v>86.31267855383706</v>
          </cell>
          <cell r="H16">
            <v>12.932715988572555</v>
          </cell>
          <cell r="I16">
            <v>0.75460545759039399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BB4FD-3CE2-4966-BF26-913BD3D9CFCA}">
  <dimension ref="A1:R284"/>
  <sheetViews>
    <sheetView topLeftCell="H229" workbookViewId="0">
      <selection activeCell="K253" sqref="K253:R269"/>
    </sheetView>
  </sheetViews>
  <sheetFormatPr defaultRowHeight="15" x14ac:dyDescent="0.25"/>
  <sheetData>
    <row r="1" spans="1:18" ht="15.75" thickBot="1" x14ac:dyDescent="0.3">
      <c r="C1" s="1"/>
      <c r="D1" s="1" t="s">
        <v>0</v>
      </c>
      <c r="E1" s="1" t="s">
        <v>1</v>
      </c>
      <c r="F1" s="1" t="s">
        <v>2</v>
      </c>
      <c r="M1" s="1"/>
      <c r="N1" s="1" t="s">
        <v>40</v>
      </c>
      <c r="O1" s="1" t="s">
        <v>41</v>
      </c>
      <c r="P1" s="1" t="s">
        <v>42</v>
      </c>
      <c r="Q1" s="1"/>
    </row>
    <row r="2" spans="1:18" ht="15.75" thickBot="1" x14ac:dyDescent="0.3">
      <c r="A2" t="s">
        <v>3</v>
      </c>
      <c r="B2" s="2" t="s">
        <v>4</v>
      </c>
      <c r="C2" s="2" t="s">
        <v>5</v>
      </c>
      <c r="D2" t="s">
        <v>6</v>
      </c>
      <c r="E2" t="s">
        <v>6</v>
      </c>
      <c r="F2" t="s">
        <v>6</v>
      </c>
      <c r="G2" t="s">
        <v>7</v>
      </c>
      <c r="H2" t="s">
        <v>8</v>
      </c>
      <c r="K2" t="s">
        <v>3</v>
      </c>
      <c r="L2" s="8" t="s">
        <v>4</v>
      </c>
      <c r="M2" s="8" t="s">
        <v>5</v>
      </c>
      <c r="N2" t="s">
        <v>6</v>
      </c>
      <c r="O2" t="s">
        <v>6</v>
      </c>
      <c r="P2" t="s">
        <v>6</v>
      </c>
      <c r="Q2" t="s">
        <v>7</v>
      </c>
      <c r="R2" t="s">
        <v>8</v>
      </c>
    </row>
    <row r="3" spans="1:18" x14ac:dyDescent="0.25">
      <c r="A3" s="3">
        <v>2012.5212800419797</v>
      </c>
      <c r="B3" s="4">
        <v>3</v>
      </c>
      <c r="C3" t="s">
        <v>9</v>
      </c>
      <c r="D3">
        <v>-0.17680599999999999</v>
      </c>
      <c r="E3">
        <v>-0.34810000000000002</v>
      </c>
      <c r="F3">
        <v>-0.32379999999999998</v>
      </c>
      <c r="G3">
        <f>AVERAGE(D3:F3)</f>
        <v>-0.28290199999999999</v>
      </c>
      <c r="H3">
        <f>STDEV(D3:F3)</f>
        <v>9.2681677865692633E-2</v>
      </c>
      <c r="K3" s="3">
        <v>2010.9063036315699</v>
      </c>
      <c r="L3">
        <v>3</v>
      </c>
      <c r="M3" t="s">
        <v>43</v>
      </c>
      <c r="N3" s="9">
        <v>3.85548E-2</v>
      </c>
      <c r="O3">
        <v>-7.0683399999999993E-2</v>
      </c>
      <c r="P3">
        <v>0.35493399999999997</v>
      </c>
      <c r="Q3" s="10">
        <f>AVERAGE(N3:P3)</f>
        <v>0.10760179999999998</v>
      </c>
      <c r="R3">
        <f>STDEV(N3:P3)</f>
        <v>0.22105012769152613</v>
      </c>
    </row>
    <row r="4" spans="1:18" x14ac:dyDescent="0.25">
      <c r="A4" s="3">
        <v>2006.0425600839594</v>
      </c>
      <c r="B4" s="4">
        <v>6</v>
      </c>
      <c r="C4" t="s">
        <v>10</v>
      </c>
      <c r="D4">
        <v>-0.37812800000000002</v>
      </c>
      <c r="E4">
        <v>-0.33812900000000001</v>
      </c>
      <c r="F4">
        <v>-0.45482099999999998</v>
      </c>
      <c r="G4">
        <f t="shared" ref="G4:G18" si="0">AVERAGE(D4:F4)</f>
        <v>-0.39035933333333334</v>
      </c>
      <c r="H4">
        <f t="shared" ref="H4:H18" si="1">STDEV(D4:F4)</f>
        <v>5.929974580327739E-2</v>
      </c>
      <c r="K4" s="3">
        <v>2002.8126072631421</v>
      </c>
      <c r="L4">
        <v>6</v>
      </c>
      <c r="M4" t="s">
        <v>44</v>
      </c>
      <c r="N4" s="9">
        <v>4.1706699999999999E-2</v>
      </c>
      <c r="O4">
        <v>8.0468100000000007</v>
      </c>
      <c r="P4">
        <v>0.82906400000000002</v>
      </c>
      <c r="Q4" s="10">
        <f t="shared" ref="Q4:Q17" si="2">AVERAGE(N4:P4)</f>
        <v>2.9725269000000005</v>
      </c>
      <c r="R4">
        <f t="shared" ref="R4:R17" si="3">STDEV(N4:P4)</f>
        <v>4.4120567328259765</v>
      </c>
    </row>
    <row r="5" spans="1:18" x14ac:dyDescent="0.25">
      <c r="A5" s="3">
        <v>1999.5638401259391</v>
      </c>
      <c r="B5" s="4">
        <v>9</v>
      </c>
      <c r="C5" t="s">
        <v>11</v>
      </c>
      <c r="D5">
        <v>-0.36722100000000002</v>
      </c>
      <c r="E5">
        <v>-0.28666399999999997</v>
      </c>
      <c r="F5">
        <v>-0.41212100000000002</v>
      </c>
      <c r="G5">
        <f t="shared" si="0"/>
        <v>-0.35533533333333334</v>
      </c>
      <c r="H5">
        <f t="shared" si="1"/>
        <v>6.3567417096601991E-2</v>
      </c>
      <c r="K5" s="3">
        <v>1994.7189108947132</v>
      </c>
      <c r="L5">
        <v>9</v>
      </c>
      <c r="M5" t="s">
        <v>45</v>
      </c>
      <c r="N5" s="9">
        <v>1.42001</v>
      </c>
      <c r="O5">
        <v>3.8494799999999998</v>
      </c>
      <c r="P5">
        <v>-6.8947500000000023E-2</v>
      </c>
      <c r="Q5" s="10">
        <f t="shared" si="2"/>
        <v>1.7335141666666665</v>
      </c>
      <c r="R5">
        <f t="shared" si="3"/>
        <v>1.977936339996079</v>
      </c>
    </row>
    <row r="6" spans="1:18" x14ac:dyDescent="0.25">
      <c r="A6" s="3">
        <v>1993.0851201679186</v>
      </c>
      <c r="B6" s="4">
        <v>12</v>
      </c>
      <c r="C6" t="s">
        <v>12</v>
      </c>
      <c r="D6">
        <v>-0.50841899999999995</v>
      </c>
      <c r="E6">
        <v>-0.38456699999999999</v>
      </c>
      <c r="F6">
        <v>-0.32811899999999999</v>
      </c>
      <c r="G6">
        <f t="shared" si="0"/>
        <v>-0.40703499999999998</v>
      </c>
      <c r="H6">
        <f t="shared" si="1"/>
        <v>9.2225976644327634E-2</v>
      </c>
      <c r="K6" s="3">
        <v>1986.625214526284</v>
      </c>
      <c r="L6">
        <v>12</v>
      </c>
      <c r="M6" t="s">
        <v>46</v>
      </c>
      <c r="N6" s="9">
        <v>0.16856599999999999</v>
      </c>
      <c r="O6">
        <v>1.6153599999999999</v>
      </c>
      <c r="P6">
        <v>-0.45909699999999998</v>
      </c>
      <c r="Q6" s="10">
        <f t="shared" si="2"/>
        <v>0.44160966666666662</v>
      </c>
      <c r="R6">
        <f t="shared" si="3"/>
        <v>1.0638409628052179</v>
      </c>
    </row>
    <row r="7" spans="1:18" x14ac:dyDescent="0.25">
      <c r="A7" s="3">
        <v>1986.6064002098983</v>
      </c>
      <c r="B7" s="4">
        <v>15</v>
      </c>
      <c r="C7" t="s">
        <v>13</v>
      </c>
      <c r="D7">
        <v>-0.404476</v>
      </c>
      <c r="E7">
        <v>-0.39843699999999999</v>
      </c>
      <c r="F7">
        <v>-0.42030499999999998</v>
      </c>
      <c r="G7">
        <f t="shared" si="0"/>
        <v>-0.40773933333333329</v>
      </c>
      <c r="H7">
        <f t="shared" si="1"/>
        <v>1.129333273809522E-2</v>
      </c>
      <c r="K7" s="3">
        <v>1978.5315181578551</v>
      </c>
      <c r="L7">
        <v>15</v>
      </c>
      <c r="M7" t="s">
        <v>47</v>
      </c>
      <c r="N7" s="9">
        <v>2.1049200000000001E-2</v>
      </c>
      <c r="O7">
        <v>1.06565</v>
      </c>
      <c r="P7">
        <v>-0.46255250000000003</v>
      </c>
      <c r="Q7" s="10">
        <f t="shared" si="2"/>
        <v>0.20804889999999998</v>
      </c>
      <c r="R7">
        <f t="shared" si="3"/>
        <v>0.78107450739454432</v>
      </c>
    </row>
    <row r="8" spans="1:18" x14ac:dyDescent="0.25">
      <c r="A8" s="5">
        <v>1980</v>
      </c>
      <c r="B8" s="4">
        <v>18</v>
      </c>
      <c r="C8" t="s">
        <v>14</v>
      </c>
      <c r="D8">
        <v>-0.41881099999999999</v>
      </c>
      <c r="E8">
        <v>-0.48269099999999998</v>
      </c>
      <c r="F8">
        <v>-0.54045600000000005</v>
      </c>
      <c r="G8">
        <f t="shared" si="0"/>
        <v>-0.48065266666666667</v>
      </c>
      <c r="H8">
        <f t="shared" si="1"/>
        <v>6.0848110967665459E-2</v>
      </c>
      <c r="K8" s="5">
        <v>1971</v>
      </c>
      <c r="L8">
        <v>18</v>
      </c>
      <c r="M8" t="s">
        <v>48</v>
      </c>
      <c r="N8" s="9">
        <v>4.6153800000000002E-2</v>
      </c>
      <c r="O8">
        <v>0.71601700000000001</v>
      </c>
      <c r="P8">
        <v>-0.34683599999999998</v>
      </c>
      <c r="Q8" s="10">
        <f t="shared" si="2"/>
        <v>0.13844493333333335</v>
      </c>
      <c r="R8">
        <f t="shared" si="3"/>
        <v>0.53740335398210282</v>
      </c>
    </row>
    <row r="9" spans="1:18" x14ac:dyDescent="0.25">
      <c r="A9" s="3">
        <v>1973.6489602938577</v>
      </c>
      <c r="B9" s="4">
        <v>21</v>
      </c>
      <c r="C9" t="s">
        <v>15</v>
      </c>
      <c r="D9">
        <v>-0.39566000000000001</v>
      </c>
      <c r="E9">
        <v>-0.38374200000000003</v>
      </c>
      <c r="F9">
        <v>-0.44350400000000001</v>
      </c>
      <c r="G9">
        <f t="shared" si="0"/>
        <v>-0.40763533333333335</v>
      </c>
      <c r="H9">
        <f t="shared" si="1"/>
        <v>3.1629584526726442E-2</v>
      </c>
      <c r="K9" s="6">
        <v>1962.3441254209972</v>
      </c>
      <c r="L9">
        <v>21</v>
      </c>
      <c r="M9" t="s">
        <v>49</v>
      </c>
      <c r="N9" s="9">
        <v>7.5114299999999995E-2</v>
      </c>
      <c r="O9">
        <v>0.562384</v>
      </c>
      <c r="P9">
        <v>-0.459677</v>
      </c>
      <c r="Q9" s="10">
        <f t="shared" si="2"/>
        <v>5.9273766666666651E-2</v>
      </c>
      <c r="R9">
        <f t="shared" si="3"/>
        <v>0.51121459662500179</v>
      </c>
    </row>
    <row r="10" spans="1:18" x14ac:dyDescent="0.25">
      <c r="A10" s="3">
        <v>1967.1702403358374</v>
      </c>
      <c r="B10" s="4">
        <v>24</v>
      </c>
      <c r="C10" t="s">
        <v>16</v>
      </c>
      <c r="D10">
        <v>-0.43073</v>
      </c>
      <c r="E10">
        <v>-0.42714999999999997</v>
      </c>
      <c r="F10">
        <v>-0.47592600000000002</v>
      </c>
      <c r="G10">
        <f t="shared" si="0"/>
        <v>-0.444602</v>
      </c>
      <c r="H10">
        <f t="shared" si="1"/>
        <v>2.7186372174308231E-2</v>
      </c>
      <c r="K10" s="3">
        <v>1954.2504290525683</v>
      </c>
      <c r="L10">
        <v>24</v>
      </c>
      <c r="M10" t="s">
        <v>50</v>
      </c>
      <c r="N10" s="9">
        <v>0.18032999999999999</v>
      </c>
      <c r="O10">
        <v>66.189599999999999</v>
      </c>
      <c r="P10">
        <v>-0.51038300000000003</v>
      </c>
      <c r="Q10" s="10">
        <f t="shared" si="2"/>
        <v>21.953182333333331</v>
      </c>
      <c r="R10">
        <f t="shared" si="3"/>
        <v>38.311418103444382</v>
      </c>
    </row>
    <row r="11" spans="1:18" x14ac:dyDescent="0.25">
      <c r="A11" s="6">
        <v>1960.6915203778171</v>
      </c>
      <c r="B11" s="4">
        <v>27</v>
      </c>
      <c r="C11" t="s">
        <v>17</v>
      </c>
      <c r="D11">
        <v>-0.48133900000000002</v>
      </c>
      <c r="E11">
        <v>-0.45383699999999999</v>
      </c>
      <c r="F11">
        <v>-0.42654700000000001</v>
      </c>
      <c r="G11">
        <f t="shared" si="0"/>
        <v>-0.45390766666666665</v>
      </c>
      <c r="H11">
        <f t="shared" si="1"/>
        <v>2.7396068355392413E-2</v>
      </c>
      <c r="K11" s="3">
        <v>1946.1567326841393</v>
      </c>
      <c r="L11">
        <v>27</v>
      </c>
      <c r="M11" t="s">
        <v>51</v>
      </c>
      <c r="N11" s="9">
        <v>0.20576700000000001</v>
      </c>
      <c r="O11">
        <v>16.6844</v>
      </c>
      <c r="P11">
        <v>-0.46806700000000001</v>
      </c>
      <c r="Q11" s="10">
        <f t="shared" si="2"/>
        <v>5.4740333333333338</v>
      </c>
      <c r="R11">
        <f t="shared" si="3"/>
        <v>9.7143066487383631</v>
      </c>
    </row>
    <row r="12" spans="1:18" x14ac:dyDescent="0.25">
      <c r="A12" s="3">
        <v>1954.2128004197968</v>
      </c>
      <c r="B12" s="4">
        <v>30</v>
      </c>
      <c r="C12" t="s">
        <v>18</v>
      </c>
      <c r="D12">
        <v>-0.47029900000000002</v>
      </c>
      <c r="E12">
        <v>-0.40710800000000003</v>
      </c>
      <c r="F12">
        <v>-0.452484</v>
      </c>
      <c r="G12">
        <f t="shared" si="0"/>
        <v>-0.443297</v>
      </c>
      <c r="H12">
        <f t="shared" si="1"/>
        <v>3.2581840755242786E-2</v>
      </c>
      <c r="K12" s="3">
        <v>1938.0630363157102</v>
      </c>
      <c r="L12">
        <v>30</v>
      </c>
      <c r="M12" t="s">
        <v>52</v>
      </c>
      <c r="N12" s="9">
        <v>0.21793699999999999</v>
      </c>
      <c r="O12">
        <v>4.6868499999999997</v>
      </c>
      <c r="P12">
        <v>-0.49240099999999998</v>
      </c>
      <c r="Q12" s="10">
        <f t="shared" si="2"/>
        <v>1.4707953333333332</v>
      </c>
      <c r="R12">
        <f t="shared" si="3"/>
        <v>2.8077394346346192</v>
      </c>
    </row>
    <row r="13" spans="1:18" x14ac:dyDescent="0.25">
      <c r="A13" s="3">
        <v>1947.7340804617766</v>
      </c>
      <c r="B13" s="4">
        <v>33</v>
      </c>
      <c r="C13" t="s">
        <v>19</v>
      </c>
      <c r="D13">
        <v>-0.44698100000000002</v>
      </c>
      <c r="E13">
        <v>-0.40654899999999999</v>
      </c>
      <c r="F13">
        <v>-0.426286</v>
      </c>
      <c r="G13">
        <f t="shared" si="0"/>
        <v>-0.42660533333333334</v>
      </c>
      <c r="H13">
        <f t="shared" si="1"/>
        <v>2.0217891490789383E-2</v>
      </c>
      <c r="K13" s="3">
        <v>1929.9693399472812</v>
      </c>
      <c r="L13">
        <v>33</v>
      </c>
      <c r="M13" t="s">
        <v>53</v>
      </c>
      <c r="N13" s="9">
        <v>0.224797</v>
      </c>
      <c r="O13">
        <v>0.84930600000000001</v>
      </c>
      <c r="P13">
        <v>-0.23103274999999998</v>
      </c>
      <c r="Q13" s="10">
        <f t="shared" si="2"/>
        <v>0.28102341666666669</v>
      </c>
      <c r="R13">
        <f t="shared" si="3"/>
        <v>0.54235966953330039</v>
      </c>
    </row>
    <row r="14" spans="1:18" x14ac:dyDescent="0.25">
      <c r="A14" s="3">
        <v>1941.255360503756</v>
      </c>
      <c r="B14" s="4">
        <v>36</v>
      </c>
      <c r="C14" t="s">
        <v>20</v>
      </c>
      <c r="D14">
        <v>-0.442328</v>
      </c>
      <c r="E14">
        <v>-0.37796200000000002</v>
      </c>
      <c r="F14">
        <v>-0.48461900000000002</v>
      </c>
      <c r="G14">
        <f t="shared" si="0"/>
        <v>-0.43496966666666664</v>
      </c>
      <c r="H14">
        <f t="shared" si="1"/>
        <v>5.3707892477115417E-2</v>
      </c>
      <c r="K14" s="3">
        <v>1921.8756435788523</v>
      </c>
      <c r="L14">
        <v>36</v>
      </c>
      <c r="M14" t="s">
        <v>54</v>
      </c>
      <c r="N14" s="9">
        <v>2.84506E-2</v>
      </c>
      <c r="O14">
        <v>0.420902</v>
      </c>
      <c r="P14">
        <v>3.0335500000000001E-2</v>
      </c>
      <c r="Q14" s="10">
        <f t="shared" si="2"/>
        <v>0.15989603333333333</v>
      </c>
      <c r="R14">
        <f t="shared" si="3"/>
        <v>0.22603976240631499</v>
      </c>
    </row>
    <row r="15" spans="1:18" x14ac:dyDescent="0.25">
      <c r="A15" s="3">
        <v>1934.7766405457357</v>
      </c>
      <c r="B15" s="4">
        <v>39</v>
      </c>
      <c r="C15" t="s">
        <v>21</v>
      </c>
      <c r="D15">
        <v>-0.39361200000000002</v>
      </c>
      <c r="E15">
        <v>-0.37385600000000002</v>
      </c>
      <c r="F15">
        <v>-0.47345100000000001</v>
      </c>
      <c r="G15">
        <f t="shared" si="0"/>
        <v>-0.41363966666666668</v>
      </c>
      <c r="H15">
        <f t="shared" si="1"/>
        <v>5.2731599447895759E-2</v>
      </c>
      <c r="K15" s="3">
        <v>1913.7819472104234</v>
      </c>
      <c r="L15">
        <v>39</v>
      </c>
      <c r="M15" t="s">
        <v>55</v>
      </c>
      <c r="N15" s="9">
        <v>34.191800000000001</v>
      </c>
      <c r="O15">
        <v>0.30624400000000002</v>
      </c>
      <c r="P15">
        <v>-0.11620800000000001</v>
      </c>
      <c r="Q15" s="10">
        <f t="shared" si="2"/>
        <v>11.460611999999999</v>
      </c>
      <c r="R15">
        <f t="shared" si="3"/>
        <v>19.686919447734429</v>
      </c>
    </row>
    <row r="16" spans="1:18" x14ac:dyDescent="0.25">
      <c r="A16" s="3">
        <v>1928.2979205877155</v>
      </c>
      <c r="B16" s="4">
        <v>42</v>
      </c>
      <c r="C16" t="s">
        <v>22</v>
      </c>
      <c r="D16">
        <v>-0.37942599999999999</v>
      </c>
      <c r="E16">
        <v>-0.41814000000000001</v>
      </c>
      <c r="F16">
        <v>-0.474296</v>
      </c>
      <c r="G16">
        <f t="shared" si="0"/>
        <v>-0.423954</v>
      </c>
      <c r="H16">
        <f t="shared" si="1"/>
        <v>4.7701479767403444E-2</v>
      </c>
      <c r="K16" s="3">
        <v>1905.6882508419944</v>
      </c>
      <c r="L16">
        <v>42</v>
      </c>
      <c r="M16" t="s">
        <v>56</v>
      </c>
      <c r="N16" s="9">
        <v>0.541875</v>
      </c>
      <c r="O16">
        <v>0.160027</v>
      </c>
      <c r="P16">
        <v>-0.22079499999999999</v>
      </c>
      <c r="Q16" s="10">
        <f t="shared" si="2"/>
        <v>0.16036900000000001</v>
      </c>
      <c r="R16">
        <f t="shared" si="3"/>
        <v>0.38133511502089601</v>
      </c>
    </row>
    <row r="17" spans="1:18" ht="15.75" thickBot="1" x14ac:dyDescent="0.3">
      <c r="A17" s="3">
        <v>1921.8192006296952</v>
      </c>
      <c r="B17" s="4">
        <v>45</v>
      </c>
      <c r="C17" t="s">
        <v>23</v>
      </c>
      <c r="D17">
        <v>-0.41167799999999999</v>
      </c>
      <c r="E17">
        <v>-0.41230899999999998</v>
      </c>
      <c r="F17">
        <v>-0.46495300000000001</v>
      </c>
      <c r="G17">
        <f t="shared" si="0"/>
        <v>-0.42964666666666668</v>
      </c>
      <c r="H17">
        <f t="shared" si="1"/>
        <v>3.0577809279497676E-2</v>
      </c>
      <c r="K17" s="3">
        <v>1897.5945544735655</v>
      </c>
      <c r="L17" s="2">
        <v>45</v>
      </c>
      <c r="M17" s="2" t="s">
        <v>57</v>
      </c>
      <c r="N17" s="9">
        <v>5.9290599999999999E-2</v>
      </c>
      <c r="O17">
        <v>-0.15610099999999999</v>
      </c>
      <c r="P17">
        <v>-2.1126700000000002E-2</v>
      </c>
      <c r="Q17" s="10">
        <f t="shared" si="2"/>
        <v>-3.9312366666666661E-2</v>
      </c>
      <c r="R17">
        <f t="shared" si="3"/>
        <v>0.10884127981479882</v>
      </c>
    </row>
    <row r="18" spans="1:18" ht="15.75" thickBot="1" x14ac:dyDescent="0.3">
      <c r="A18" s="3">
        <v>1915.3404806716749</v>
      </c>
      <c r="B18" s="7">
        <v>48</v>
      </c>
      <c r="C18" s="2" t="s">
        <v>24</v>
      </c>
      <c r="D18">
        <v>-0.40878599999999998</v>
      </c>
      <c r="E18">
        <v>-0.41195999999999999</v>
      </c>
      <c r="F18">
        <v>-0.457123</v>
      </c>
      <c r="G18">
        <f t="shared" si="0"/>
        <v>-0.42595633333333333</v>
      </c>
      <c r="H18">
        <f t="shared" si="1"/>
        <v>2.703774033334394E-2</v>
      </c>
    </row>
    <row r="19" spans="1:18" ht="15.75" thickBot="1" x14ac:dyDescent="0.3">
      <c r="M19" s="1"/>
      <c r="N19" s="1" t="s">
        <v>40</v>
      </c>
      <c r="O19" s="1" t="s">
        <v>41</v>
      </c>
      <c r="P19" s="1" t="s">
        <v>42</v>
      </c>
    </row>
    <row r="20" spans="1:18" ht="15.75" thickBot="1" x14ac:dyDescent="0.3">
      <c r="C20" s="1"/>
      <c r="D20" s="1" t="s">
        <v>0</v>
      </c>
      <c r="E20" s="1" t="s">
        <v>1</v>
      </c>
      <c r="F20" s="1" t="s">
        <v>2</v>
      </c>
      <c r="K20" t="s">
        <v>3</v>
      </c>
      <c r="L20" s="8" t="s">
        <v>4</v>
      </c>
      <c r="M20" s="8" t="s">
        <v>5</v>
      </c>
      <c r="N20" t="s">
        <v>25</v>
      </c>
      <c r="O20" t="s">
        <v>25</v>
      </c>
      <c r="P20" t="s">
        <v>25</v>
      </c>
      <c r="Q20" t="s">
        <v>7</v>
      </c>
      <c r="R20" t="s">
        <v>8</v>
      </c>
    </row>
    <row r="21" spans="1:18" ht="15.75" thickBot="1" x14ac:dyDescent="0.3">
      <c r="A21" t="s">
        <v>3</v>
      </c>
      <c r="B21" s="2" t="s">
        <v>4</v>
      </c>
      <c r="C21" s="2" t="s">
        <v>5</v>
      </c>
      <c r="D21" t="s">
        <v>25</v>
      </c>
      <c r="E21" t="s">
        <v>25</v>
      </c>
      <c r="F21" t="s">
        <v>25</v>
      </c>
      <c r="G21" t="s">
        <v>7</v>
      </c>
      <c r="H21" t="s">
        <v>8</v>
      </c>
      <c r="K21" s="3">
        <v>2014.2852757685134</v>
      </c>
      <c r="L21">
        <v>3</v>
      </c>
      <c r="M21" t="s">
        <v>43</v>
      </c>
      <c r="N21" s="11">
        <v>28.942599999999999</v>
      </c>
      <c r="O21">
        <v>28.629799999999999</v>
      </c>
      <c r="P21">
        <v>28.963650000000001</v>
      </c>
      <c r="Q21" s="10">
        <f>AVERAGE(N21:P21)</f>
        <v>28.84535</v>
      </c>
      <c r="R21">
        <f>STDEV(N21:P21)</f>
        <v>0.18696825265269004</v>
      </c>
    </row>
    <row r="22" spans="1:18" x14ac:dyDescent="0.25">
      <c r="A22" s="3">
        <v>2012.5212800419797</v>
      </c>
      <c r="B22" s="4">
        <v>3</v>
      </c>
      <c r="C22" t="s">
        <v>9</v>
      </c>
      <c r="D22">
        <v>28.5549</v>
      </c>
      <c r="E22">
        <v>30.276499999999999</v>
      </c>
      <c r="F22">
        <v>26.198399999999999</v>
      </c>
      <c r="G22">
        <f>(D22+E22+F22)/3</f>
        <v>28.343266666666665</v>
      </c>
      <c r="H22">
        <f>STDEV(D22:F22)</f>
        <v>2.04727047634975</v>
      </c>
      <c r="K22" s="3">
        <v>2009.5705515370266</v>
      </c>
      <c r="L22">
        <v>6</v>
      </c>
      <c r="M22" t="s">
        <v>44</v>
      </c>
      <c r="N22" s="11">
        <v>28.900300000000001</v>
      </c>
      <c r="O22">
        <v>28.965</v>
      </c>
      <c r="P22">
        <v>29.672999999999998</v>
      </c>
      <c r="Q22" s="10">
        <f t="shared" ref="Q22:Q35" si="4">AVERAGE(N22:P22)</f>
        <v>29.179433333333336</v>
      </c>
      <c r="R22">
        <f t="shared" ref="R22:R35" si="5">STDEV(N22:P22)</f>
        <v>0.42866369490934514</v>
      </c>
    </row>
    <row r="23" spans="1:18" x14ac:dyDescent="0.25">
      <c r="A23" s="3">
        <v>2006.0425600839594</v>
      </c>
      <c r="B23" s="4">
        <v>6</v>
      </c>
      <c r="C23" t="s">
        <v>10</v>
      </c>
      <c r="D23">
        <v>35.349800000000002</v>
      </c>
      <c r="E23">
        <v>37.451500000000003</v>
      </c>
      <c r="F23">
        <v>24.063199999999998</v>
      </c>
      <c r="G23">
        <f t="shared" ref="G23:G37" si="6">AVERAGE(D23:F23)</f>
        <v>32.288166666666662</v>
      </c>
      <c r="H23">
        <f t="shared" ref="H23:H37" si="7">STDEV(D23:F23)</f>
        <v>7.2001280004826205</v>
      </c>
      <c r="K23" s="3">
        <v>2004.8558273055401</v>
      </c>
      <c r="L23">
        <v>9</v>
      </c>
      <c r="M23" t="s">
        <v>45</v>
      </c>
      <c r="N23" s="11">
        <v>27.429400000000001</v>
      </c>
      <c r="O23">
        <v>31.995999999999999</v>
      </c>
      <c r="P23">
        <v>22.737400000000001</v>
      </c>
      <c r="Q23" s="10">
        <f t="shared" si="4"/>
        <v>27.387600000000003</v>
      </c>
      <c r="R23">
        <f t="shared" si="5"/>
        <v>4.6294415343537754</v>
      </c>
    </row>
    <row r="24" spans="1:18" x14ac:dyDescent="0.25">
      <c r="A24" s="3">
        <v>1999.5638401259391</v>
      </c>
      <c r="B24" s="4">
        <v>9</v>
      </c>
      <c r="C24" t="s">
        <v>11</v>
      </c>
      <c r="D24">
        <v>38.765700000000002</v>
      </c>
      <c r="E24">
        <v>39.046399999999998</v>
      </c>
      <c r="F24">
        <v>29.505500000000001</v>
      </c>
      <c r="G24">
        <f t="shared" si="6"/>
        <v>35.772533333333335</v>
      </c>
      <c r="H24">
        <f t="shared" si="7"/>
        <v>5.4292244587356597</v>
      </c>
      <c r="K24" s="3">
        <v>2000.1411030740535</v>
      </c>
      <c r="L24">
        <v>12</v>
      </c>
      <c r="M24" t="s">
        <v>46</v>
      </c>
      <c r="N24" s="11">
        <v>28.168199999999999</v>
      </c>
      <c r="O24">
        <v>28.150300000000001</v>
      </c>
      <c r="P24">
        <v>17.297599999999999</v>
      </c>
      <c r="Q24" s="10">
        <f t="shared" si="4"/>
        <v>24.538700000000002</v>
      </c>
      <c r="R24">
        <f t="shared" si="5"/>
        <v>6.2709829381046838</v>
      </c>
    </row>
    <row r="25" spans="1:18" x14ac:dyDescent="0.25">
      <c r="A25" s="3">
        <v>1993.0851201679186</v>
      </c>
      <c r="B25" s="4">
        <v>12</v>
      </c>
      <c r="C25" t="s">
        <v>12</v>
      </c>
      <c r="D25">
        <v>31.700299999999999</v>
      </c>
      <c r="E25">
        <v>35.388800000000003</v>
      </c>
      <c r="F25">
        <v>34.405200000000001</v>
      </c>
      <c r="G25">
        <f t="shared" si="6"/>
        <v>33.831433333333337</v>
      </c>
      <c r="H25">
        <f t="shared" si="7"/>
        <v>1.9100168070813781</v>
      </c>
      <c r="K25" s="3">
        <v>1995.4263788425667</v>
      </c>
      <c r="L25">
        <v>15</v>
      </c>
      <c r="M25" t="s">
        <v>47</v>
      </c>
      <c r="N25" s="11">
        <v>29.9757</v>
      </c>
      <c r="O25">
        <v>30.0276</v>
      </c>
      <c r="P25">
        <v>21.426200000000001</v>
      </c>
      <c r="Q25" s="10">
        <f t="shared" si="4"/>
        <v>27.143166666666662</v>
      </c>
      <c r="R25">
        <f t="shared" si="5"/>
        <v>4.951106371643986</v>
      </c>
    </row>
    <row r="26" spans="1:18" x14ac:dyDescent="0.25">
      <c r="A26" s="3">
        <v>1986.6064002098983</v>
      </c>
      <c r="B26" s="4">
        <v>15</v>
      </c>
      <c r="C26" t="s">
        <v>13</v>
      </c>
      <c r="D26">
        <v>28.621300000000002</v>
      </c>
      <c r="E26">
        <v>30.296800000000001</v>
      </c>
      <c r="F26">
        <v>32.313499999999998</v>
      </c>
      <c r="G26">
        <f t="shared" si="6"/>
        <v>30.410533333333333</v>
      </c>
      <c r="H26">
        <f t="shared" si="7"/>
        <v>1.8487256863400061</v>
      </c>
      <c r="K26" s="5">
        <v>1990</v>
      </c>
      <c r="L26">
        <v>18</v>
      </c>
      <c r="M26" t="s">
        <v>48</v>
      </c>
      <c r="N26" s="11">
        <v>29.233799999999999</v>
      </c>
      <c r="O26">
        <v>29.031700000000001</v>
      </c>
      <c r="P26">
        <v>23.4026</v>
      </c>
      <c r="Q26" s="10">
        <f t="shared" si="4"/>
        <v>27.222700000000003</v>
      </c>
      <c r="R26">
        <f t="shared" si="5"/>
        <v>3.3098465387386162</v>
      </c>
    </row>
    <row r="27" spans="1:18" x14ac:dyDescent="0.25">
      <c r="A27" s="5">
        <v>1980</v>
      </c>
      <c r="B27" s="4">
        <v>18</v>
      </c>
      <c r="C27" t="s">
        <v>14</v>
      </c>
      <c r="D27">
        <v>34.647199999999998</v>
      </c>
      <c r="E27">
        <v>31.244</v>
      </c>
      <c r="F27">
        <v>30.192699999999999</v>
      </c>
      <c r="G27">
        <f t="shared" si="6"/>
        <v>32.027966666666664</v>
      </c>
      <c r="H27">
        <f t="shared" si="7"/>
        <v>2.3284319537691736</v>
      </c>
      <c r="K27" s="3">
        <v>1985.9969303795933</v>
      </c>
      <c r="L27">
        <v>21</v>
      </c>
      <c r="M27" t="s">
        <v>49</v>
      </c>
      <c r="N27" s="11">
        <v>29.353400000000001</v>
      </c>
      <c r="O27">
        <v>33.484900000000003</v>
      </c>
      <c r="P27">
        <v>21.782599999999999</v>
      </c>
      <c r="Q27" s="10">
        <f t="shared" si="4"/>
        <v>28.20696666666667</v>
      </c>
      <c r="R27">
        <f t="shared" si="5"/>
        <v>5.9347862946641321</v>
      </c>
    </row>
    <row r="28" spans="1:18" x14ac:dyDescent="0.25">
      <c r="A28" s="3">
        <v>1973.6489602938577</v>
      </c>
      <c r="B28" s="4">
        <v>21</v>
      </c>
      <c r="C28" t="s">
        <v>15</v>
      </c>
      <c r="D28">
        <v>34.894799999999996</v>
      </c>
      <c r="E28">
        <v>36.979599999999998</v>
      </c>
      <c r="F28">
        <v>33.069200000000002</v>
      </c>
      <c r="G28">
        <f t="shared" si="6"/>
        <v>34.981200000000001</v>
      </c>
      <c r="H28">
        <f t="shared" si="7"/>
        <v>1.9566312273905861</v>
      </c>
      <c r="K28" s="3">
        <v>1981.2822061481068</v>
      </c>
      <c r="L28">
        <v>24</v>
      </c>
      <c r="M28" t="s">
        <v>50</v>
      </c>
      <c r="N28" s="11">
        <v>31.823899999999998</v>
      </c>
      <c r="O28">
        <v>33.9602</v>
      </c>
      <c r="P28">
        <v>18.5702</v>
      </c>
      <c r="Q28" s="10">
        <f t="shared" si="4"/>
        <v>28.118099999999998</v>
      </c>
      <c r="R28">
        <f t="shared" si="5"/>
        <v>8.3374300734698927</v>
      </c>
    </row>
    <row r="29" spans="1:18" x14ac:dyDescent="0.25">
      <c r="A29" s="3">
        <v>1967.1702403358374</v>
      </c>
      <c r="B29" s="4">
        <v>24</v>
      </c>
      <c r="C29" t="s">
        <v>16</v>
      </c>
      <c r="D29">
        <v>38.275700000000001</v>
      </c>
      <c r="E29">
        <v>38.688000000000002</v>
      </c>
      <c r="F29">
        <v>39.72</v>
      </c>
      <c r="G29">
        <f t="shared" si="6"/>
        <v>38.89456666666667</v>
      </c>
      <c r="H29">
        <f t="shared" si="7"/>
        <v>0.74397779760778582</v>
      </c>
      <c r="K29" s="3">
        <v>1976.5674819166202</v>
      </c>
      <c r="L29">
        <v>27</v>
      </c>
      <c r="M29" t="s">
        <v>51</v>
      </c>
      <c r="N29" s="11">
        <v>33.4878</v>
      </c>
      <c r="O29">
        <v>33.013199999999998</v>
      </c>
      <c r="P29">
        <v>19.071750000000002</v>
      </c>
      <c r="Q29" s="10">
        <f t="shared" si="4"/>
        <v>28.524250000000006</v>
      </c>
      <c r="R29">
        <f t="shared" si="5"/>
        <v>8.1895438503923845</v>
      </c>
    </row>
    <row r="30" spans="1:18" x14ac:dyDescent="0.25">
      <c r="A30" s="6">
        <v>1960.6915203778171</v>
      </c>
      <c r="B30" s="4">
        <v>27</v>
      </c>
      <c r="C30" t="s">
        <v>17</v>
      </c>
      <c r="D30">
        <v>33.357100000000003</v>
      </c>
      <c r="E30">
        <v>36.317900000000002</v>
      </c>
      <c r="F30">
        <v>40.329500000000003</v>
      </c>
      <c r="G30">
        <f t="shared" si="6"/>
        <v>36.668166666666671</v>
      </c>
      <c r="H30">
        <f t="shared" si="7"/>
        <v>3.4993721570209328</v>
      </c>
      <c r="K30" s="3">
        <v>1971.8527576851334</v>
      </c>
      <c r="L30">
        <v>30</v>
      </c>
      <c r="M30" t="s">
        <v>52</v>
      </c>
      <c r="N30" s="11">
        <v>34.154699999999998</v>
      </c>
      <c r="O30">
        <v>33.9955</v>
      </c>
      <c r="P30">
        <v>19.447700000000001</v>
      </c>
      <c r="Q30" s="10">
        <f t="shared" si="4"/>
        <v>29.199299999999997</v>
      </c>
      <c r="R30">
        <f t="shared" si="5"/>
        <v>8.4455084559782296</v>
      </c>
    </row>
    <row r="31" spans="1:18" x14ac:dyDescent="0.25">
      <c r="A31" s="3">
        <v>1954.2128004197968</v>
      </c>
      <c r="B31" s="4">
        <v>30</v>
      </c>
      <c r="C31" t="s">
        <v>18</v>
      </c>
      <c r="D31">
        <v>24.072600000000001</v>
      </c>
      <c r="E31">
        <v>39.829900000000002</v>
      </c>
      <c r="F31">
        <v>31.5504</v>
      </c>
      <c r="G31">
        <f t="shared" si="6"/>
        <v>31.817633333333333</v>
      </c>
      <c r="H31">
        <f t="shared" si="7"/>
        <v>7.8820483418546354</v>
      </c>
      <c r="K31" s="6">
        <v>1967.1380334536468</v>
      </c>
      <c r="L31">
        <v>33</v>
      </c>
      <c r="M31" t="s">
        <v>53</v>
      </c>
      <c r="N31" s="11">
        <v>32.2087</v>
      </c>
      <c r="O31">
        <v>34.628599999999999</v>
      </c>
      <c r="P31">
        <v>24.74605</v>
      </c>
      <c r="Q31" s="10">
        <f t="shared" si="4"/>
        <v>30.527783333333332</v>
      </c>
      <c r="R31">
        <f t="shared" si="5"/>
        <v>5.1512434669537273</v>
      </c>
    </row>
    <row r="32" spans="1:18" x14ac:dyDescent="0.25">
      <c r="A32" s="3">
        <v>1947.7340804617766</v>
      </c>
      <c r="B32" s="4">
        <v>33</v>
      </c>
      <c r="C32" t="s">
        <v>19</v>
      </c>
      <c r="D32">
        <v>32.828000000000003</v>
      </c>
      <c r="E32">
        <v>45.774900000000002</v>
      </c>
      <c r="F32">
        <v>32.548099999999998</v>
      </c>
      <c r="G32">
        <f t="shared" si="6"/>
        <v>37.050333333333334</v>
      </c>
      <c r="H32">
        <f t="shared" si="7"/>
        <v>7.5569923675582125</v>
      </c>
      <c r="K32" s="3">
        <v>1962.4233092221602</v>
      </c>
      <c r="L32">
        <v>36</v>
      </c>
      <c r="M32" t="s">
        <v>54</v>
      </c>
      <c r="N32" s="11">
        <v>32.277000000000001</v>
      </c>
      <c r="O32">
        <v>34.151000000000003</v>
      </c>
      <c r="P32">
        <v>30.0444</v>
      </c>
      <c r="Q32" s="10">
        <f t="shared" si="4"/>
        <v>32.157466666666664</v>
      </c>
      <c r="R32">
        <f t="shared" si="5"/>
        <v>2.0559078416440122</v>
      </c>
    </row>
    <row r="33" spans="1:18" x14ac:dyDescent="0.25">
      <c r="A33" s="3">
        <v>1941.255360503756</v>
      </c>
      <c r="B33" s="4">
        <v>36</v>
      </c>
      <c r="C33" t="s">
        <v>20</v>
      </c>
      <c r="D33">
        <v>39.365000000000002</v>
      </c>
      <c r="E33">
        <v>41.9024</v>
      </c>
      <c r="F33">
        <v>34.813499999999998</v>
      </c>
      <c r="G33">
        <f t="shared" si="6"/>
        <v>38.693633333333338</v>
      </c>
      <c r="H33">
        <f t="shared" si="7"/>
        <v>3.5918206669227439</v>
      </c>
      <c r="K33" s="3">
        <v>1957.7085849906734</v>
      </c>
      <c r="L33">
        <v>39</v>
      </c>
      <c r="M33" t="s">
        <v>55</v>
      </c>
      <c r="N33" s="11">
        <v>35.289299999999997</v>
      </c>
      <c r="O33">
        <v>32.695599999999999</v>
      </c>
      <c r="P33">
        <v>27.247399999999999</v>
      </c>
      <c r="Q33" s="10">
        <f t="shared" si="4"/>
        <v>31.7441</v>
      </c>
      <c r="R33">
        <f t="shared" si="5"/>
        <v>4.1045161822070959</v>
      </c>
    </row>
    <row r="34" spans="1:18" x14ac:dyDescent="0.25">
      <c r="A34" s="3">
        <v>1934.7766405457357</v>
      </c>
      <c r="B34" s="4">
        <v>39</v>
      </c>
      <c r="C34" t="s">
        <v>21</v>
      </c>
      <c r="D34">
        <v>33.851599999999998</v>
      </c>
      <c r="E34">
        <v>36.395800000000001</v>
      </c>
      <c r="F34">
        <v>36.282899999999998</v>
      </c>
      <c r="G34">
        <f t="shared" si="6"/>
        <v>35.510100000000001</v>
      </c>
      <c r="H34">
        <f t="shared" si="7"/>
        <v>1.4374120112201663</v>
      </c>
      <c r="K34" s="3">
        <v>1952.9938607591869</v>
      </c>
      <c r="L34">
        <v>42</v>
      </c>
      <c r="M34" t="s">
        <v>56</v>
      </c>
      <c r="N34" s="11">
        <v>34.487299999999998</v>
      </c>
      <c r="O34">
        <v>32.318300000000001</v>
      </c>
      <c r="P34">
        <v>30.584</v>
      </c>
      <c r="Q34" s="10">
        <f t="shared" si="4"/>
        <v>32.463200000000001</v>
      </c>
      <c r="R34">
        <f t="shared" si="5"/>
        <v>1.9556801195492057</v>
      </c>
    </row>
    <row r="35" spans="1:18" ht="15.75" thickBot="1" x14ac:dyDescent="0.3">
      <c r="A35" s="3">
        <v>1928.2979205877155</v>
      </c>
      <c r="B35" s="4">
        <v>42</v>
      </c>
      <c r="C35" t="s">
        <v>22</v>
      </c>
      <c r="D35">
        <v>30.5273</v>
      </c>
      <c r="E35">
        <v>33.044899999999998</v>
      </c>
      <c r="F35">
        <v>36.778700000000001</v>
      </c>
      <c r="G35">
        <f t="shared" si="6"/>
        <v>33.450299999999999</v>
      </c>
      <c r="H35">
        <f t="shared" si="7"/>
        <v>3.1453556810001633</v>
      </c>
      <c r="K35" s="3">
        <v>1948.2791365277003</v>
      </c>
      <c r="L35" s="2">
        <v>45</v>
      </c>
      <c r="M35" s="2" t="s">
        <v>57</v>
      </c>
      <c r="N35" s="11">
        <v>29.357299999999999</v>
      </c>
      <c r="O35">
        <v>25.8962</v>
      </c>
      <c r="P35">
        <v>36.742899999999999</v>
      </c>
      <c r="Q35" s="10">
        <f t="shared" si="4"/>
        <v>30.665466666666664</v>
      </c>
      <c r="R35">
        <f t="shared" si="5"/>
        <v>5.5404151688599637</v>
      </c>
    </row>
    <row r="36" spans="1:18" x14ac:dyDescent="0.25">
      <c r="A36" s="3">
        <v>1921.8192006296952</v>
      </c>
      <c r="B36" s="4">
        <v>45</v>
      </c>
      <c r="C36" t="s">
        <v>23</v>
      </c>
      <c r="D36">
        <v>30.3643</v>
      </c>
      <c r="E36">
        <v>28.0825</v>
      </c>
      <c r="F36">
        <v>31.7546</v>
      </c>
      <c r="G36">
        <f t="shared" si="6"/>
        <v>30.067133333333331</v>
      </c>
      <c r="H36">
        <f t="shared" si="7"/>
        <v>1.8539985499814542</v>
      </c>
    </row>
    <row r="37" spans="1:18" ht="15.75" thickBot="1" x14ac:dyDescent="0.3">
      <c r="A37" s="3">
        <v>1915.3404806716749</v>
      </c>
      <c r="B37" s="7">
        <v>48</v>
      </c>
      <c r="C37" s="2" t="s">
        <v>24</v>
      </c>
      <c r="D37">
        <v>33.774799999999999</v>
      </c>
      <c r="E37">
        <v>37.866799999999998</v>
      </c>
      <c r="F37">
        <v>33.967100000000002</v>
      </c>
      <c r="G37">
        <f t="shared" si="6"/>
        <v>35.2029</v>
      </c>
      <c r="H37">
        <f t="shared" si="7"/>
        <v>2.3090078453742837</v>
      </c>
      <c r="M37" s="1"/>
      <c r="N37" s="1" t="s">
        <v>40</v>
      </c>
      <c r="O37" s="1" t="s">
        <v>41</v>
      </c>
      <c r="P37" s="1" t="s">
        <v>42</v>
      </c>
    </row>
    <row r="38" spans="1:18" ht="15.75" thickBot="1" x14ac:dyDescent="0.3">
      <c r="K38" t="s">
        <v>3</v>
      </c>
      <c r="L38" s="8" t="s">
        <v>4</v>
      </c>
      <c r="M38" s="8" t="s">
        <v>5</v>
      </c>
      <c r="N38" t="s">
        <v>26</v>
      </c>
      <c r="O38" t="s">
        <v>26</v>
      </c>
      <c r="P38" t="s">
        <v>26</v>
      </c>
      <c r="Q38" t="s">
        <v>7</v>
      </c>
      <c r="R38" t="s">
        <v>8</v>
      </c>
    </row>
    <row r="39" spans="1:18" ht="15.75" thickBot="1" x14ac:dyDescent="0.3">
      <c r="C39" s="1"/>
      <c r="D39" s="1" t="s">
        <v>0</v>
      </c>
      <c r="E39" s="1" t="s">
        <v>1</v>
      </c>
      <c r="F39" s="1" t="s">
        <v>2</v>
      </c>
      <c r="K39" s="3">
        <v>2014.2852757685134</v>
      </c>
      <c r="L39">
        <v>3</v>
      </c>
      <c r="M39" t="s">
        <v>43</v>
      </c>
      <c r="N39" s="11">
        <v>147.49700000000001</v>
      </c>
      <c r="O39">
        <v>135.196</v>
      </c>
      <c r="P39">
        <v>121.73050000000001</v>
      </c>
      <c r="Q39" s="10">
        <f>AVERAGE(N39:P39)</f>
        <v>134.80783333333332</v>
      </c>
      <c r="R39">
        <f>STDEV(N39:P39)</f>
        <v>12.887634987977174</v>
      </c>
    </row>
    <row r="40" spans="1:18" ht="15.75" thickBot="1" x14ac:dyDescent="0.3">
      <c r="A40" t="s">
        <v>3</v>
      </c>
      <c r="B40" s="2" t="s">
        <v>4</v>
      </c>
      <c r="C40" s="2" t="s">
        <v>5</v>
      </c>
      <c r="D40" t="s">
        <v>26</v>
      </c>
      <c r="E40" t="s">
        <v>26</v>
      </c>
      <c r="F40" t="s">
        <v>26</v>
      </c>
      <c r="G40" t="s">
        <v>7</v>
      </c>
      <c r="H40" t="s">
        <v>8</v>
      </c>
      <c r="K40" s="3">
        <v>2009.5705515370266</v>
      </c>
      <c r="L40">
        <v>6</v>
      </c>
      <c r="M40" t="s">
        <v>44</v>
      </c>
      <c r="N40" s="11">
        <v>137.13999999999999</v>
      </c>
      <c r="O40">
        <v>140.078</v>
      </c>
      <c r="P40">
        <v>128.22900000000001</v>
      </c>
      <c r="Q40" s="10">
        <f t="shared" ref="Q40:Q53" si="8">AVERAGE(N40:P40)</f>
        <v>135.149</v>
      </c>
      <c r="R40">
        <f t="shared" ref="R40:R53" si="9">STDEV(N40:P40)</f>
        <v>6.1703128769941555</v>
      </c>
    </row>
    <row r="41" spans="1:18" x14ac:dyDescent="0.25">
      <c r="A41" s="3">
        <v>2012.5212800419797</v>
      </c>
      <c r="B41" s="4">
        <v>3</v>
      </c>
      <c r="C41" t="s">
        <v>9</v>
      </c>
      <c r="D41">
        <v>139.31800000000001</v>
      </c>
      <c r="E41">
        <v>131.958</v>
      </c>
      <c r="F41">
        <v>273.05200000000002</v>
      </c>
      <c r="G41">
        <f>AVERAGE(D41:F41)</f>
        <v>181.44266666666667</v>
      </c>
      <c r="H41">
        <f>STDEV(D41:F41)</f>
        <v>79.421312412559274</v>
      </c>
      <c r="K41" s="3">
        <v>2004.8558273055401</v>
      </c>
      <c r="L41">
        <v>9</v>
      </c>
      <c r="M41" t="s">
        <v>45</v>
      </c>
      <c r="N41" s="11">
        <v>130.86799999999999</v>
      </c>
      <c r="O41">
        <v>152.96100000000001</v>
      </c>
      <c r="P41">
        <v>128.78700000000001</v>
      </c>
      <c r="Q41" s="10">
        <f t="shared" si="8"/>
        <v>137.53866666666667</v>
      </c>
      <c r="R41">
        <f t="shared" si="9"/>
        <v>13.396600849966886</v>
      </c>
    </row>
    <row r="42" spans="1:18" x14ac:dyDescent="0.25">
      <c r="A42" s="3">
        <v>2006.0425600839594</v>
      </c>
      <c r="B42" s="4">
        <v>6</v>
      </c>
      <c r="C42" t="s">
        <v>10</v>
      </c>
      <c r="D42">
        <v>142.917</v>
      </c>
      <c r="E42">
        <v>128.80600000000001</v>
      </c>
      <c r="F42">
        <v>159.65899999999999</v>
      </c>
      <c r="G42">
        <f t="shared" ref="G42:G56" si="10">AVERAGE(D42:F42)</f>
        <v>143.79400000000001</v>
      </c>
      <c r="H42">
        <f t="shared" ref="H42:H56" si="11">STDEV(D42:F42)</f>
        <v>15.445185301575364</v>
      </c>
      <c r="K42" s="3">
        <v>2000.1411030740535</v>
      </c>
      <c r="L42">
        <v>12</v>
      </c>
      <c r="M42" t="s">
        <v>46</v>
      </c>
      <c r="N42" s="11">
        <v>143.334</v>
      </c>
      <c r="O42">
        <v>139.126</v>
      </c>
      <c r="P42">
        <v>128.09700000000001</v>
      </c>
      <c r="Q42" s="10">
        <f t="shared" si="8"/>
        <v>136.85233333333335</v>
      </c>
      <c r="R42">
        <f t="shared" si="9"/>
        <v>7.8688444090179654</v>
      </c>
    </row>
    <row r="43" spans="1:18" x14ac:dyDescent="0.25">
      <c r="A43" s="3">
        <v>1999.5638401259391</v>
      </c>
      <c r="B43" s="4">
        <v>9</v>
      </c>
      <c r="C43" t="s">
        <v>11</v>
      </c>
      <c r="D43">
        <v>132.03899999999999</v>
      </c>
      <c r="E43">
        <v>124.21899999999999</v>
      </c>
      <c r="F43">
        <v>143.21199999999999</v>
      </c>
      <c r="G43">
        <f t="shared" si="10"/>
        <v>133.15666666666667</v>
      </c>
      <c r="H43">
        <f t="shared" si="11"/>
        <v>9.545700410830694</v>
      </c>
      <c r="K43" s="3">
        <v>1995.4263788425667</v>
      </c>
      <c r="L43">
        <v>15</v>
      </c>
      <c r="M43" t="s">
        <v>47</v>
      </c>
      <c r="N43" s="11">
        <v>155.21100000000001</v>
      </c>
      <c r="O43">
        <v>148.078</v>
      </c>
      <c r="P43">
        <v>132.12350000000001</v>
      </c>
      <c r="Q43" s="10">
        <f t="shared" si="8"/>
        <v>145.13750000000002</v>
      </c>
      <c r="R43">
        <f t="shared" si="9"/>
        <v>11.821297274411132</v>
      </c>
    </row>
    <row r="44" spans="1:18" x14ac:dyDescent="0.25">
      <c r="A44" s="3">
        <v>1993.0851201679186</v>
      </c>
      <c r="B44" s="4">
        <v>12</v>
      </c>
      <c r="C44" t="s">
        <v>12</v>
      </c>
      <c r="D44">
        <v>139.54499999999999</v>
      </c>
      <c r="E44">
        <v>130.88999999999999</v>
      </c>
      <c r="F44">
        <v>130.34100000000001</v>
      </c>
      <c r="G44">
        <f t="shared" si="10"/>
        <v>133.59199999999998</v>
      </c>
      <c r="H44">
        <f t="shared" si="11"/>
        <v>5.1627518824750753</v>
      </c>
      <c r="K44" s="5">
        <v>1990</v>
      </c>
      <c r="L44">
        <v>18</v>
      </c>
      <c r="M44" t="s">
        <v>48</v>
      </c>
      <c r="N44" s="11">
        <v>179.441</v>
      </c>
      <c r="O44">
        <v>165.523</v>
      </c>
      <c r="P44">
        <v>120.503</v>
      </c>
      <c r="Q44" s="10">
        <f t="shared" si="8"/>
        <v>155.15566666666666</v>
      </c>
      <c r="R44">
        <f t="shared" si="9"/>
        <v>30.806381828013052</v>
      </c>
    </row>
    <row r="45" spans="1:18" x14ac:dyDescent="0.25">
      <c r="A45" s="3">
        <v>1986.6064002098983</v>
      </c>
      <c r="B45" s="4">
        <v>15</v>
      </c>
      <c r="C45" t="s">
        <v>13</v>
      </c>
      <c r="D45">
        <v>142.24299999999999</v>
      </c>
      <c r="E45">
        <v>141.18100000000001</v>
      </c>
      <c r="F45">
        <v>140.017</v>
      </c>
      <c r="G45">
        <f t="shared" si="10"/>
        <v>141.14699999999999</v>
      </c>
      <c r="H45">
        <f t="shared" si="11"/>
        <v>1.1133894197449514</v>
      </c>
      <c r="K45" s="3">
        <v>1985.9969303795933</v>
      </c>
      <c r="L45">
        <v>21</v>
      </c>
      <c r="M45" t="s">
        <v>49</v>
      </c>
      <c r="N45" s="11">
        <v>204.09299999999999</v>
      </c>
      <c r="O45">
        <v>188.018</v>
      </c>
      <c r="P45">
        <v>122.3865</v>
      </c>
      <c r="Q45" s="10">
        <f t="shared" si="8"/>
        <v>171.49916666666664</v>
      </c>
      <c r="R45">
        <f t="shared" si="9"/>
        <v>43.285585667556113</v>
      </c>
    </row>
    <row r="46" spans="1:18" x14ac:dyDescent="0.25">
      <c r="A46" s="5">
        <v>1980</v>
      </c>
      <c r="B46" s="4">
        <v>18</v>
      </c>
      <c r="C46" t="s">
        <v>14</v>
      </c>
      <c r="D46">
        <v>135.72</v>
      </c>
      <c r="E46">
        <v>136.63200000000001</v>
      </c>
      <c r="F46">
        <v>138.857</v>
      </c>
      <c r="G46">
        <f t="shared" si="10"/>
        <v>137.06966666666665</v>
      </c>
      <c r="H46">
        <f t="shared" si="11"/>
        <v>1.6136469047884459</v>
      </c>
      <c r="K46" s="3">
        <v>1981.2822061481068</v>
      </c>
      <c r="L46">
        <v>24</v>
      </c>
      <c r="M46" t="s">
        <v>50</v>
      </c>
      <c r="N46" s="11">
        <v>210.26900000000001</v>
      </c>
      <c r="O46">
        <v>204.43700000000001</v>
      </c>
      <c r="P46">
        <v>123.48099999999999</v>
      </c>
      <c r="Q46" s="10">
        <f t="shared" si="8"/>
        <v>179.39566666666667</v>
      </c>
      <c r="R46">
        <f t="shared" si="9"/>
        <v>48.511241144020737</v>
      </c>
    </row>
    <row r="47" spans="1:18" x14ac:dyDescent="0.25">
      <c r="A47" s="3">
        <v>1973.6489602938577</v>
      </c>
      <c r="B47" s="4">
        <v>21</v>
      </c>
      <c r="C47" t="s">
        <v>15</v>
      </c>
      <c r="D47">
        <v>131.32599999999999</v>
      </c>
      <c r="E47">
        <v>143.315</v>
      </c>
      <c r="F47">
        <v>135.548</v>
      </c>
      <c r="G47">
        <f t="shared" si="10"/>
        <v>136.72966666666665</v>
      </c>
      <c r="H47">
        <f t="shared" si="11"/>
        <v>6.0812237529409616</v>
      </c>
      <c r="K47" s="3">
        <v>1976.5674819166202</v>
      </c>
      <c r="L47">
        <v>27</v>
      </c>
      <c r="M47" t="s">
        <v>51</v>
      </c>
      <c r="N47" s="11">
        <v>199.78299999999999</v>
      </c>
      <c r="O47">
        <v>174.99799999999999</v>
      </c>
      <c r="P47">
        <v>135.506</v>
      </c>
      <c r="Q47" s="10">
        <f t="shared" si="8"/>
        <v>170.09566666666663</v>
      </c>
      <c r="R47">
        <f t="shared" si="9"/>
        <v>32.417708684195226</v>
      </c>
    </row>
    <row r="48" spans="1:18" x14ac:dyDescent="0.25">
      <c r="A48" s="3">
        <v>1967.1702403358374</v>
      </c>
      <c r="B48" s="4">
        <v>24</v>
      </c>
      <c r="C48" t="s">
        <v>16</v>
      </c>
      <c r="D48">
        <v>134.761</v>
      </c>
      <c r="E48">
        <v>134.89099999999999</v>
      </c>
      <c r="F48">
        <v>133.273</v>
      </c>
      <c r="G48">
        <f t="shared" si="10"/>
        <v>134.30833333333331</v>
      </c>
      <c r="H48">
        <f t="shared" si="11"/>
        <v>0.89897793817942506</v>
      </c>
      <c r="K48" s="3">
        <v>1971.8527576851334</v>
      </c>
      <c r="L48">
        <v>30</v>
      </c>
      <c r="M48" t="s">
        <v>52</v>
      </c>
      <c r="N48" s="11">
        <v>212.25399999999999</v>
      </c>
      <c r="O48">
        <v>171.666</v>
      </c>
      <c r="P48">
        <v>108.592</v>
      </c>
      <c r="Q48" s="10">
        <f t="shared" si="8"/>
        <v>164.17066666666665</v>
      </c>
      <c r="R48">
        <f t="shared" si="9"/>
        <v>52.23588400068806</v>
      </c>
    </row>
    <row r="49" spans="1:18" x14ac:dyDescent="0.25">
      <c r="A49" s="6">
        <v>1960.6915203778171</v>
      </c>
      <c r="B49" s="4">
        <v>27</v>
      </c>
      <c r="C49" t="s">
        <v>17</v>
      </c>
      <c r="D49">
        <v>142.06700000000001</v>
      </c>
      <c r="E49">
        <v>143.37</v>
      </c>
      <c r="F49">
        <v>134.69399999999999</v>
      </c>
      <c r="G49">
        <f t="shared" si="10"/>
        <v>140.04366666666667</v>
      </c>
      <c r="H49">
        <f t="shared" si="11"/>
        <v>4.6785310016428685</v>
      </c>
      <c r="K49" s="6">
        <v>1967.1380334536468</v>
      </c>
      <c r="L49">
        <v>33</v>
      </c>
      <c r="M49" t="s">
        <v>53</v>
      </c>
      <c r="N49" s="11">
        <v>187.20400000000001</v>
      </c>
      <c r="O49">
        <v>193.285</v>
      </c>
      <c r="P49">
        <v>125.69</v>
      </c>
      <c r="Q49" s="10">
        <f t="shared" si="8"/>
        <v>168.72633333333334</v>
      </c>
      <c r="R49">
        <f t="shared" si="9"/>
        <v>37.39437297687082</v>
      </c>
    </row>
    <row r="50" spans="1:18" x14ac:dyDescent="0.25">
      <c r="A50" s="3">
        <v>1954.2128004197968</v>
      </c>
      <c r="B50" s="4">
        <v>30</v>
      </c>
      <c r="C50" t="s">
        <v>18</v>
      </c>
      <c r="D50">
        <v>100.289</v>
      </c>
      <c r="E50">
        <v>138.4</v>
      </c>
      <c r="F50">
        <v>118.744</v>
      </c>
      <c r="G50">
        <f t="shared" si="10"/>
        <v>119.14433333333334</v>
      </c>
      <c r="H50">
        <f t="shared" si="11"/>
        <v>19.058653686274212</v>
      </c>
      <c r="K50" s="3">
        <v>1962.4233092221602</v>
      </c>
      <c r="L50">
        <v>36</v>
      </c>
      <c r="M50" t="s">
        <v>54</v>
      </c>
      <c r="N50" s="11">
        <v>191.83500000000001</v>
      </c>
      <c r="O50">
        <v>152.69499999999999</v>
      </c>
      <c r="P50">
        <v>142.78800000000001</v>
      </c>
      <c r="Q50" s="10">
        <f t="shared" si="8"/>
        <v>162.43933333333334</v>
      </c>
      <c r="R50">
        <f t="shared" si="9"/>
        <v>25.934842901651422</v>
      </c>
    </row>
    <row r="51" spans="1:18" x14ac:dyDescent="0.25">
      <c r="A51" s="3">
        <v>1947.7340804617766</v>
      </c>
      <c r="B51" s="4">
        <v>33</v>
      </c>
      <c r="C51" t="s">
        <v>19</v>
      </c>
      <c r="D51">
        <v>133.614</v>
      </c>
      <c r="E51">
        <v>138.44900000000001</v>
      </c>
      <c r="F51">
        <v>136.86799999999999</v>
      </c>
      <c r="G51">
        <f t="shared" si="10"/>
        <v>136.31033333333332</v>
      </c>
      <c r="H51">
        <f t="shared" si="11"/>
        <v>2.4652688156331646</v>
      </c>
      <c r="K51" s="3">
        <v>1957.7085849906734</v>
      </c>
      <c r="L51">
        <v>39</v>
      </c>
      <c r="M51" t="s">
        <v>55</v>
      </c>
      <c r="N51" s="11">
        <v>188.01</v>
      </c>
      <c r="O51">
        <v>174.39599999999999</v>
      </c>
      <c r="P51">
        <v>130.07900000000001</v>
      </c>
      <c r="Q51" s="10">
        <f t="shared" si="8"/>
        <v>164.16166666666666</v>
      </c>
      <c r="R51">
        <f t="shared" si="9"/>
        <v>30.291193016012766</v>
      </c>
    </row>
    <row r="52" spans="1:18" x14ac:dyDescent="0.25">
      <c r="A52" s="3">
        <v>1941.255360503756</v>
      </c>
      <c r="B52" s="4">
        <v>36</v>
      </c>
      <c r="C52" t="s">
        <v>20</v>
      </c>
      <c r="D52">
        <v>129.12799999999999</v>
      </c>
      <c r="E52">
        <v>135.49700000000001</v>
      </c>
      <c r="F52">
        <v>133.65899999999999</v>
      </c>
      <c r="G52">
        <f t="shared" si="10"/>
        <v>132.76133333333334</v>
      </c>
      <c r="H52">
        <f t="shared" si="11"/>
        <v>3.2780168293243119</v>
      </c>
      <c r="K52" s="3">
        <v>1952.9938607591869</v>
      </c>
      <c r="L52">
        <v>42</v>
      </c>
      <c r="M52" t="s">
        <v>56</v>
      </c>
      <c r="N52" s="11">
        <v>156.054</v>
      </c>
      <c r="O52">
        <v>151.38399999999999</v>
      </c>
      <c r="P52">
        <v>144.93100000000001</v>
      </c>
      <c r="Q52" s="10">
        <f t="shared" si="8"/>
        <v>150.78966666666668</v>
      </c>
      <c r="R52">
        <f t="shared" si="9"/>
        <v>5.5852668990240089</v>
      </c>
    </row>
    <row r="53" spans="1:18" ht="15.75" thickBot="1" x14ac:dyDescent="0.3">
      <c r="A53" s="3">
        <v>1934.7766405457357</v>
      </c>
      <c r="B53" s="4">
        <v>39</v>
      </c>
      <c r="C53" t="s">
        <v>21</v>
      </c>
      <c r="D53">
        <v>137.17099999999999</v>
      </c>
      <c r="E53">
        <v>142.61500000000001</v>
      </c>
      <c r="F53">
        <v>131.17699999999999</v>
      </c>
      <c r="G53">
        <f t="shared" si="10"/>
        <v>136.98766666666666</v>
      </c>
      <c r="H53">
        <f t="shared" si="11"/>
        <v>5.7212034864470098</v>
      </c>
      <c r="K53" s="3">
        <v>1948.2791365277003</v>
      </c>
      <c r="L53" s="2">
        <v>45</v>
      </c>
      <c r="M53" s="2" t="s">
        <v>57</v>
      </c>
      <c r="N53" s="11">
        <v>137.62700000000001</v>
      </c>
      <c r="O53">
        <v>150.947</v>
      </c>
      <c r="P53">
        <v>147.947</v>
      </c>
      <c r="Q53" s="10">
        <f t="shared" si="8"/>
        <v>145.50700000000001</v>
      </c>
      <c r="R53">
        <f t="shared" si="9"/>
        <v>6.9871882756943045</v>
      </c>
    </row>
    <row r="54" spans="1:18" x14ac:dyDescent="0.25">
      <c r="A54" s="3">
        <v>1928.2979205877155</v>
      </c>
      <c r="B54" s="4">
        <v>42</v>
      </c>
      <c r="C54" t="s">
        <v>22</v>
      </c>
      <c r="D54">
        <v>135.15600000000001</v>
      </c>
      <c r="E54">
        <v>145.97300000000001</v>
      </c>
      <c r="F54">
        <v>133.691</v>
      </c>
      <c r="G54">
        <f t="shared" si="10"/>
        <v>138.27333333333334</v>
      </c>
      <c r="H54">
        <f t="shared" si="11"/>
        <v>6.7082193116603905</v>
      </c>
    </row>
    <row r="55" spans="1:18" ht="15.75" thickBot="1" x14ac:dyDescent="0.3">
      <c r="A55" s="3">
        <v>1921.8192006296952</v>
      </c>
      <c r="B55" s="4">
        <v>45</v>
      </c>
      <c r="C55" t="s">
        <v>23</v>
      </c>
      <c r="D55">
        <v>130.59</v>
      </c>
      <c r="E55">
        <v>133.15600000000001</v>
      </c>
      <c r="F55">
        <v>128.096</v>
      </c>
      <c r="G55">
        <f t="shared" si="10"/>
        <v>130.614</v>
      </c>
      <c r="H55">
        <f t="shared" si="11"/>
        <v>2.5300853740536118</v>
      </c>
      <c r="M55" s="1"/>
      <c r="N55" s="1" t="s">
        <v>40</v>
      </c>
      <c r="O55" s="1" t="s">
        <v>41</v>
      </c>
      <c r="P55" s="1" t="s">
        <v>42</v>
      </c>
    </row>
    <row r="56" spans="1:18" ht="15.75" thickBot="1" x14ac:dyDescent="0.3">
      <c r="A56" s="3">
        <v>1915.3404806716749</v>
      </c>
      <c r="B56" s="7">
        <v>48</v>
      </c>
      <c r="C56" s="2" t="s">
        <v>24</v>
      </c>
      <c r="D56">
        <v>131.649</v>
      </c>
      <c r="E56">
        <v>142.71799999999999</v>
      </c>
      <c r="F56">
        <v>125.804</v>
      </c>
      <c r="G56">
        <f t="shared" si="10"/>
        <v>133.3903333333333</v>
      </c>
      <c r="H56">
        <f t="shared" si="11"/>
        <v>8.5904033859495339</v>
      </c>
      <c r="K56" t="s">
        <v>3</v>
      </c>
      <c r="L56" s="8" t="s">
        <v>4</v>
      </c>
      <c r="M56" s="8" t="s">
        <v>5</v>
      </c>
      <c r="N56" t="s">
        <v>27</v>
      </c>
      <c r="O56" t="s">
        <v>27</v>
      </c>
      <c r="P56" t="s">
        <v>27</v>
      </c>
      <c r="Q56" t="s">
        <v>7</v>
      </c>
      <c r="R56" t="s">
        <v>8</v>
      </c>
    </row>
    <row r="57" spans="1:18" x14ac:dyDescent="0.25">
      <c r="K57" s="3">
        <v>2014.2852757685134</v>
      </c>
      <c r="L57">
        <v>3</v>
      </c>
      <c r="M57" t="s">
        <v>43</v>
      </c>
      <c r="N57" s="12">
        <v>7178.73</v>
      </c>
      <c r="O57">
        <v>7277.94</v>
      </c>
      <c r="P57">
        <v>7217.9349999999995</v>
      </c>
      <c r="Q57" s="13">
        <f>AVERAGE(N57:P57)</f>
        <v>7224.868333333332</v>
      </c>
      <c r="R57">
        <f>STDEV(N57:P57)</f>
        <v>49.967082747878493</v>
      </c>
    </row>
    <row r="58" spans="1:18" ht="15.75" thickBot="1" x14ac:dyDescent="0.3">
      <c r="C58" s="1"/>
      <c r="D58" s="1" t="s">
        <v>0</v>
      </c>
      <c r="E58" s="1" t="s">
        <v>1</v>
      </c>
      <c r="F58" s="1" t="s">
        <v>2</v>
      </c>
      <c r="K58" s="3">
        <v>2009.5705515370266</v>
      </c>
      <c r="L58">
        <v>6</v>
      </c>
      <c r="M58" t="s">
        <v>44</v>
      </c>
      <c r="N58" s="12">
        <v>7280.66</v>
      </c>
      <c r="O58">
        <v>7387.98</v>
      </c>
      <c r="P58">
        <v>7287.36</v>
      </c>
      <c r="Q58" s="13">
        <f t="shared" ref="Q58:Q71" si="12">AVERAGE(N58:P58)</f>
        <v>7318.666666666667</v>
      </c>
      <c r="R58">
        <f t="shared" ref="R58:R71" si="13">STDEV(N58:P58)</f>
        <v>60.120513415416859</v>
      </c>
    </row>
    <row r="59" spans="1:18" ht="15.75" thickBot="1" x14ac:dyDescent="0.3">
      <c r="A59" t="s">
        <v>3</v>
      </c>
      <c r="B59" s="2" t="s">
        <v>4</v>
      </c>
      <c r="C59" s="2" t="s">
        <v>5</v>
      </c>
      <c r="D59" t="s">
        <v>27</v>
      </c>
      <c r="E59" t="s">
        <v>27</v>
      </c>
      <c r="F59" t="s">
        <v>27</v>
      </c>
      <c r="G59" t="s">
        <v>7</v>
      </c>
      <c r="H59" t="s">
        <v>8</v>
      </c>
      <c r="K59" s="3">
        <v>2004.8558273055401</v>
      </c>
      <c r="L59">
        <v>9</v>
      </c>
      <c r="M59" t="s">
        <v>45</v>
      </c>
      <c r="N59" s="12">
        <v>7227.54</v>
      </c>
      <c r="O59">
        <v>7405.28</v>
      </c>
      <c r="P59">
        <v>7432.91</v>
      </c>
      <c r="Q59" s="13">
        <f t="shared" si="12"/>
        <v>7355.2433333333329</v>
      </c>
      <c r="R59">
        <f t="shared" si="13"/>
        <v>111.45384799697726</v>
      </c>
    </row>
    <row r="60" spans="1:18" x14ac:dyDescent="0.25">
      <c r="A60" s="3">
        <v>2012.5212800419797</v>
      </c>
      <c r="B60" s="4">
        <v>3</v>
      </c>
      <c r="C60" t="s">
        <v>9</v>
      </c>
      <c r="D60">
        <v>7190.91</v>
      </c>
      <c r="E60">
        <v>6638.22</v>
      </c>
      <c r="F60">
        <v>6781.91</v>
      </c>
      <c r="G60">
        <f>AVERAGE(D60:F60)</f>
        <v>6870.3466666666673</v>
      </c>
      <c r="H60">
        <f>STDEV(D60:F60)</f>
        <v>286.76182108734986</v>
      </c>
      <c r="K60" s="3">
        <v>2000.1411030740535</v>
      </c>
      <c r="L60">
        <v>12</v>
      </c>
      <c r="M60" t="s">
        <v>46</v>
      </c>
      <c r="N60" s="12">
        <v>7157.3</v>
      </c>
      <c r="O60">
        <v>7310.52</v>
      </c>
      <c r="P60">
        <v>7323.96</v>
      </c>
      <c r="Q60" s="13">
        <f t="shared" si="12"/>
        <v>7263.9266666666663</v>
      </c>
      <c r="R60">
        <f t="shared" si="13"/>
        <v>92.585597872095292</v>
      </c>
    </row>
    <row r="61" spans="1:18" x14ac:dyDescent="0.25">
      <c r="A61" s="3">
        <v>2006.0425600839594</v>
      </c>
      <c r="B61" s="4">
        <v>6</v>
      </c>
      <c r="C61" t="s">
        <v>10</v>
      </c>
      <c r="D61">
        <v>7272.8</v>
      </c>
      <c r="E61">
        <v>6855.35</v>
      </c>
      <c r="F61">
        <v>6683.67</v>
      </c>
      <c r="G61">
        <f t="shared" ref="G61:G75" si="14">AVERAGE(D61:F61)</f>
        <v>6937.2733333333335</v>
      </c>
      <c r="H61">
        <f t="shared" ref="H61:H75" si="15">STDEV(D61:F61)</f>
        <v>302.98863614553824</v>
      </c>
      <c r="K61" s="3">
        <v>1995.4263788425667</v>
      </c>
      <c r="L61">
        <v>15</v>
      </c>
      <c r="M61" t="s">
        <v>47</v>
      </c>
      <c r="N61" s="12">
        <v>7102.89</v>
      </c>
      <c r="O61">
        <v>7299.36</v>
      </c>
      <c r="P61">
        <v>7453.1949999999997</v>
      </c>
      <c r="Q61" s="13">
        <f t="shared" si="12"/>
        <v>7285.1483333333335</v>
      </c>
      <c r="R61">
        <f t="shared" si="13"/>
        <v>175.58438671571349</v>
      </c>
    </row>
    <row r="62" spans="1:18" x14ac:dyDescent="0.25">
      <c r="A62" s="3">
        <v>1999.5638401259391</v>
      </c>
      <c r="B62" s="4">
        <v>9</v>
      </c>
      <c r="C62" t="s">
        <v>11</v>
      </c>
      <c r="D62">
        <v>7262.19</v>
      </c>
      <c r="E62">
        <v>6245.52</v>
      </c>
      <c r="F62">
        <v>7303.37</v>
      </c>
      <c r="G62">
        <f t="shared" si="14"/>
        <v>6937.0266666666657</v>
      </c>
      <c r="H62">
        <f t="shared" si="15"/>
        <v>599.21619690503439</v>
      </c>
      <c r="K62" s="5">
        <v>1990</v>
      </c>
      <c r="L62">
        <v>18</v>
      </c>
      <c r="M62" t="s">
        <v>48</v>
      </c>
      <c r="N62" s="12">
        <v>7206.38</v>
      </c>
      <c r="O62">
        <v>7187.99</v>
      </c>
      <c r="P62">
        <v>7392.66</v>
      </c>
      <c r="Q62" s="13">
        <f t="shared" si="12"/>
        <v>7262.3433333333332</v>
      </c>
      <c r="R62">
        <f t="shared" si="13"/>
        <v>113.23150283085235</v>
      </c>
    </row>
    <row r="63" spans="1:18" x14ac:dyDescent="0.25">
      <c r="A63" s="3">
        <v>1993.0851201679186</v>
      </c>
      <c r="B63" s="4">
        <v>12</v>
      </c>
      <c r="C63" t="s">
        <v>12</v>
      </c>
      <c r="D63">
        <v>7123.15</v>
      </c>
      <c r="E63">
        <v>6751.26</v>
      </c>
      <c r="F63">
        <v>7322.67</v>
      </c>
      <c r="G63">
        <f t="shared" si="14"/>
        <v>7065.6933333333336</v>
      </c>
      <c r="H63">
        <f t="shared" si="15"/>
        <v>290.00568689826281</v>
      </c>
      <c r="K63" s="3">
        <v>1985.9969303795933</v>
      </c>
      <c r="L63">
        <v>21</v>
      </c>
      <c r="M63" t="s">
        <v>49</v>
      </c>
      <c r="N63" s="12">
        <v>7203.62</v>
      </c>
      <c r="O63">
        <v>7200.93</v>
      </c>
      <c r="P63">
        <v>7454.585</v>
      </c>
      <c r="Q63" s="13">
        <f t="shared" si="12"/>
        <v>7286.3783333333331</v>
      </c>
      <c r="R63">
        <f t="shared" si="13"/>
        <v>145.67745555964837</v>
      </c>
    </row>
    <row r="64" spans="1:18" x14ac:dyDescent="0.25">
      <c r="A64" s="3">
        <v>1986.6064002098983</v>
      </c>
      <c r="B64" s="4">
        <v>15</v>
      </c>
      <c r="C64" t="s">
        <v>13</v>
      </c>
      <c r="D64">
        <v>6924.15</v>
      </c>
      <c r="E64">
        <v>6677.65</v>
      </c>
      <c r="F64">
        <v>7466.14</v>
      </c>
      <c r="G64">
        <f t="shared" si="14"/>
        <v>7022.6466666666665</v>
      </c>
      <c r="H64">
        <f t="shared" si="15"/>
        <v>403.36746898248208</v>
      </c>
      <c r="K64" s="3">
        <v>1981.2822061481068</v>
      </c>
      <c r="L64">
        <v>24</v>
      </c>
      <c r="M64" t="s">
        <v>50</v>
      </c>
      <c r="N64" s="12">
        <v>7153.19</v>
      </c>
      <c r="O64">
        <v>7338.9</v>
      </c>
      <c r="P64">
        <v>7437.59</v>
      </c>
      <c r="Q64" s="13">
        <f t="shared" si="12"/>
        <v>7309.8933333333334</v>
      </c>
      <c r="R64">
        <f t="shared" si="13"/>
        <v>144.40180065820996</v>
      </c>
    </row>
    <row r="65" spans="1:18" x14ac:dyDescent="0.25">
      <c r="A65" s="5">
        <v>1980</v>
      </c>
      <c r="B65" s="4">
        <v>18</v>
      </c>
      <c r="C65" t="s">
        <v>14</v>
      </c>
      <c r="D65">
        <v>6910.24</v>
      </c>
      <c r="E65">
        <v>6883.41</v>
      </c>
      <c r="F65">
        <v>7399.91</v>
      </c>
      <c r="G65">
        <f t="shared" si="14"/>
        <v>7064.5199999999995</v>
      </c>
      <c r="H65">
        <f t="shared" si="15"/>
        <v>290.76588744211381</v>
      </c>
      <c r="K65" s="3">
        <v>1976.5674819166202</v>
      </c>
      <c r="L65">
        <v>27</v>
      </c>
      <c r="M65" t="s">
        <v>51</v>
      </c>
      <c r="N65" s="12">
        <v>7135.84</v>
      </c>
      <c r="O65">
        <v>7323.71</v>
      </c>
      <c r="P65">
        <v>7460.16</v>
      </c>
      <c r="Q65" s="13">
        <f t="shared" si="12"/>
        <v>7306.57</v>
      </c>
      <c r="R65">
        <f t="shared" si="13"/>
        <v>162.8379571844352</v>
      </c>
    </row>
    <row r="66" spans="1:18" x14ac:dyDescent="0.25">
      <c r="A66" s="3">
        <v>1973.6489602938577</v>
      </c>
      <c r="B66" s="4">
        <v>21</v>
      </c>
      <c r="C66" t="s">
        <v>15</v>
      </c>
      <c r="D66">
        <v>6432.13</v>
      </c>
      <c r="E66">
        <v>7025.42</v>
      </c>
      <c r="F66">
        <v>7359.51</v>
      </c>
      <c r="G66">
        <f t="shared" si="14"/>
        <v>6939.0199999999995</v>
      </c>
      <c r="H66">
        <f t="shared" si="15"/>
        <v>469.68833932726079</v>
      </c>
      <c r="K66" s="3">
        <v>1971.8527576851334</v>
      </c>
      <c r="L66">
        <v>30</v>
      </c>
      <c r="M66" t="s">
        <v>52</v>
      </c>
      <c r="N66" s="12">
        <v>7181.19</v>
      </c>
      <c r="O66">
        <v>7274.82</v>
      </c>
      <c r="P66">
        <v>7441.58</v>
      </c>
      <c r="Q66" s="13">
        <f t="shared" si="12"/>
        <v>7299.1966666666658</v>
      </c>
      <c r="R66">
        <f t="shared" si="13"/>
        <v>131.89542991830072</v>
      </c>
    </row>
    <row r="67" spans="1:18" x14ac:dyDescent="0.25">
      <c r="A67" s="3">
        <v>1967.1702403358374</v>
      </c>
      <c r="B67" s="4">
        <v>24</v>
      </c>
      <c r="C67" t="s">
        <v>16</v>
      </c>
      <c r="D67">
        <v>6343.06</v>
      </c>
      <c r="E67">
        <v>7084.38</v>
      </c>
      <c r="F67">
        <v>7378.04</v>
      </c>
      <c r="G67">
        <f t="shared" si="14"/>
        <v>6935.16</v>
      </c>
      <c r="H67">
        <f t="shared" si="15"/>
        <v>533.38152986394243</v>
      </c>
      <c r="K67" s="6">
        <v>1967.1380334536468</v>
      </c>
      <c r="L67">
        <v>33</v>
      </c>
      <c r="M67" t="s">
        <v>53</v>
      </c>
      <c r="N67" s="12">
        <v>7086.92</v>
      </c>
      <c r="O67">
        <v>7372.17</v>
      </c>
      <c r="P67">
        <v>7344.3649999999998</v>
      </c>
      <c r="Q67" s="13">
        <f t="shared" si="12"/>
        <v>7267.8183333333336</v>
      </c>
      <c r="R67">
        <f t="shared" si="13"/>
        <v>157.27820814827879</v>
      </c>
    </row>
    <row r="68" spans="1:18" x14ac:dyDescent="0.25">
      <c r="A68" s="6">
        <v>1960.6915203778171</v>
      </c>
      <c r="B68" s="4">
        <v>27</v>
      </c>
      <c r="C68" t="s">
        <v>17</v>
      </c>
      <c r="D68">
        <v>7131.75</v>
      </c>
      <c r="E68">
        <v>6786.62</v>
      </c>
      <c r="F68">
        <v>7375.74</v>
      </c>
      <c r="G68">
        <f t="shared" si="14"/>
        <v>7098.0366666666669</v>
      </c>
      <c r="H68">
        <f t="shared" si="15"/>
        <v>296.00343787417961</v>
      </c>
      <c r="K68" s="3">
        <v>1962.4233092221602</v>
      </c>
      <c r="L68">
        <v>36</v>
      </c>
      <c r="M68" t="s">
        <v>54</v>
      </c>
      <c r="N68" s="12">
        <v>7210.7</v>
      </c>
      <c r="O68">
        <v>7309.8</v>
      </c>
      <c r="P68">
        <v>7247.15</v>
      </c>
      <c r="Q68" s="13">
        <f t="shared" si="12"/>
        <v>7255.8833333333341</v>
      </c>
      <c r="R68">
        <f t="shared" si="13"/>
        <v>50.123904809315825</v>
      </c>
    </row>
    <row r="69" spans="1:18" x14ac:dyDescent="0.25">
      <c r="A69" s="3">
        <v>1954.2128004197968</v>
      </c>
      <c r="B69" s="4">
        <v>30</v>
      </c>
      <c r="C69" t="s">
        <v>18</v>
      </c>
      <c r="D69">
        <v>6934.42</v>
      </c>
      <c r="E69">
        <v>7040.4</v>
      </c>
      <c r="F69">
        <v>7473.84</v>
      </c>
      <c r="G69">
        <f t="shared" si="14"/>
        <v>7149.5533333333333</v>
      </c>
      <c r="H69">
        <f t="shared" si="15"/>
        <v>285.79594422128071</v>
      </c>
      <c r="K69" s="3">
        <v>1957.7085849906734</v>
      </c>
      <c r="L69">
        <v>39</v>
      </c>
      <c r="M69" t="s">
        <v>55</v>
      </c>
      <c r="N69" s="12">
        <v>7340.91</v>
      </c>
      <c r="O69">
        <v>7235.15</v>
      </c>
      <c r="P69">
        <v>7182.19</v>
      </c>
      <c r="Q69" s="13">
        <f t="shared" si="12"/>
        <v>7252.75</v>
      </c>
      <c r="R69">
        <f t="shared" si="13"/>
        <v>80.810454769169695</v>
      </c>
    </row>
    <row r="70" spans="1:18" x14ac:dyDescent="0.25">
      <c r="A70" s="3">
        <v>1947.7340804617766</v>
      </c>
      <c r="B70" s="4">
        <v>33</v>
      </c>
      <c r="C70" t="s">
        <v>19</v>
      </c>
      <c r="D70">
        <v>7170.29</v>
      </c>
      <c r="E70">
        <v>7008.91</v>
      </c>
      <c r="F70">
        <v>7528.09</v>
      </c>
      <c r="G70">
        <f t="shared" si="14"/>
        <v>7235.7633333333333</v>
      </c>
      <c r="H70">
        <f t="shared" si="15"/>
        <v>265.7104366285476</v>
      </c>
      <c r="K70" s="3">
        <v>1952.9938607591869</v>
      </c>
      <c r="L70">
        <v>42</v>
      </c>
      <c r="M70" t="s">
        <v>56</v>
      </c>
      <c r="N70" s="12">
        <v>7300.1</v>
      </c>
      <c r="O70">
        <v>7299.91</v>
      </c>
      <c r="P70">
        <v>7340.85</v>
      </c>
      <c r="Q70" s="13">
        <f t="shared" si="12"/>
        <v>7313.62</v>
      </c>
      <c r="R70">
        <f t="shared" si="13"/>
        <v>23.582063098889524</v>
      </c>
    </row>
    <row r="71" spans="1:18" ht="15.75" thickBot="1" x14ac:dyDescent="0.3">
      <c r="A71" s="3">
        <v>1941.255360503756</v>
      </c>
      <c r="B71" s="4">
        <v>36</v>
      </c>
      <c r="C71" t="s">
        <v>20</v>
      </c>
      <c r="D71">
        <v>7098.19</v>
      </c>
      <c r="E71">
        <v>6532.41</v>
      </c>
      <c r="F71">
        <v>7442.52</v>
      </c>
      <c r="G71">
        <f t="shared" si="14"/>
        <v>7024.373333333333</v>
      </c>
      <c r="H71">
        <f t="shared" si="15"/>
        <v>459.52337071506338</v>
      </c>
      <c r="K71" s="3">
        <v>1948.2791365277003</v>
      </c>
      <c r="L71" s="2">
        <v>45</v>
      </c>
      <c r="M71" s="2" t="s">
        <v>57</v>
      </c>
      <c r="N71" s="12">
        <v>7266.77</v>
      </c>
      <c r="O71">
        <v>7450.66</v>
      </c>
      <c r="P71">
        <v>7330.25</v>
      </c>
      <c r="Q71" s="13">
        <f t="shared" si="12"/>
        <v>7349.2266666666665</v>
      </c>
      <c r="R71">
        <f t="shared" si="13"/>
        <v>93.402186448355067</v>
      </c>
    </row>
    <row r="72" spans="1:18" x14ac:dyDescent="0.25">
      <c r="A72" s="3">
        <v>1934.7766405457357</v>
      </c>
      <c r="B72" s="4">
        <v>39</v>
      </c>
      <c r="C72" t="s">
        <v>21</v>
      </c>
      <c r="D72">
        <v>6836.77</v>
      </c>
      <c r="E72">
        <v>6407.25</v>
      </c>
      <c r="F72">
        <v>7319.64</v>
      </c>
      <c r="G72">
        <f t="shared" si="14"/>
        <v>6854.5533333333333</v>
      </c>
      <c r="H72">
        <f t="shared" si="15"/>
        <v>456.45488630677784</v>
      </c>
    </row>
    <row r="73" spans="1:18" ht="15.75" thickBot="1" x14ac:dyDescent="0.3">
      <c r="A73" s="3">
        <v>1928.2979205877155</v>
      </c>
      <c r="B73" s="4">
        <v>42</v>
      </c>
      <c r="C73" t="s">
        <v>22</v>
      </c>
      <c r="D73">
        <v>6810.76</v>
      </c>
      <c r="E73">
        <v>7036.58</v>
      </c>
      <c r="F73">
        <v>7343.21</v>
      </c>
      <c r="G73">
        <f t="shared" si="14"/>
        <v>7063.5166666666664</v>
      </c>
      <c r="H73">
        <f t="shared" si="15"/>
        <v>267.245090943376</v>
      </c>
      <c r="M73" s="1"/>
      <c r="N73" s="1" t="s">
        <v>40</v>
      </c>
      <c r="O73" s="1" t="s">
        <v>41</v>
      </c>
      <c r="P73" s="1" t="s">
        <v>42</v>
      </c>
    </row>
    <row r="74" spans="1:18" ht="15.75" thickBot="1" x14ac:dyDescent="0.3">
      <c r="A74" s="3">
        <v>1921.8192006296952</v>
      </c>
      <c r="B74" s="4">
        <v>45</v>
      </c>
      <c r="C74" t="s">
        <v>23</v>
      </c>
      <c r="D74">
        <v>7154.66</v>
      </c>
      <c r="E74">
        <v>6961.34</v>
      </c>
      <c r="F74">
        <v>7415.51</v>
      </c>
      <c r="G74">
        <f t="shared" si="14"/>
        <v>7177.170000000001</v>
      </c>
      <c r="H74">
        <f t="shared" si="15"/>
        <v>227.92021038073833</v>
      </c>
      <c r="K74" t="s">
        <v>3</v>
      </c>
      <c r="L74" s="8" t="s">
        <v>4</v>
      </c>
      <c r="M74" s="8" t="s">
        <v>5</v>
      </c>
      <c r="N74" t="s">
        <v>28</v>
      </c>
      <c r="O74" t="s">
        <v>28</v>
      </c>
      <c r="P74" t="s">
        <v>28</v>
      </c>
      <c r="Q74" t="s">
        <v>7</v>
      </c>
      <c r="R74" t="s">
        <v>8</v>
      </c>
    </row>
    <row r="75" spans="1:18" ht="15.75" thickBot="1" x14ac:dyDescent="0.3">
      <c r="A75" s="3">
        <v>1915.3404806716749</v>
      </c>
      <c r="B75" s="7">
        <v>48</v>
      </c>
      <c r="C75" s="2" t="s">
        <v>24</v>
      </c>
      <c r="D75">
        <v>6957.51</v>
      </c>
      <c r="E75">
        <v>6606.45</v>
      </c>
      <c r="F75">
        <v>7411.59</v>
      </c>
      <c r="G75">
        <f t="shared" si="14"/>
        <v>6991.8499999999995</v>
      </c>
      <c r="H75">
        <f t="shared" si="15"/>
        <v>403.66698106236049</v>
      </c>
      <c r="K75" s="3">
        <v>2014.2852757685134</v>
      </c>
      <c r="L75">
        <v>3</v>
      </c>
      <c r="M75" t="s">
        <v>43</v>
      </c>
      <c r="N75" s="11">
        <v>0.75558700000000001</v>
      </c>
      <c r="O75">
        <v>0.40270499999999998</v>
      </c>
      <c r="P75">
        <v>0.70738699999999999</v>
      </c>
      <c r="Q75" s="10">
        <f>AVERAGE(N75:P75)</f>
        <v>0.62189299999999992</v>
      </c>
      <c r="R75">
        <f>STDEV(N75:P75)</f>
        <v>0.19134613794900598</v>
      </c>
    </row>
    <row r="76" spans="1:18" x14ac:dyDescent="0.25">
      <c r="K76" s="3">
        <v>2009.5705515370266</v>
      </c>
      <c r="L76">
        <v>6</v>
      </c>
      <c r="M76" t="s">
        <v>44</v>
      </c>
      <c r="N76" s="11">
        <v>0.44871100000000003</v>
      </c>
      <c r="O76">
        <v>0.93792399999999998</v>
      </c>
      <c r="P76">
        <v>0.32303599999999999</v>
      </c>
      <c r="Q76" s="10">
        <f t="shared" ref="Q76:Q89" si="16">AVERAGE(N76:P76)</f>
        <v>0.56989033333333339</v>
      </c>
      <c r="R76">
        <f t="shared" ref="R76:R89" si="17">STDEV(N76:P76)</f>
        <v>0.32486171866862573</v>
      </c>
    </row>
    <row r="77" spans="1:18" ht="15.75" thickBot="1" x14ac:dyDescent="0.3">
      <c r="C77" s="1"/>
      <c r="D77" s="1" t="s">
        <v>0</v>
      </c>
      <c r="E77" s="1" t="s">
        <v>1</v>
      </c>
      <c r="F77" s="1" t="s">
        <v>2</v>
      </c>
      <c r="K77" s="3">
        <v>2004.8558273055401</v>
      </c>
      <c r="L77">
        <v>9</v>
      </c>
      <c r="M77" t="s">
        <v>45</v>
      </c>
      <c r="N77" s="11">
        <v>0.66056800000000004</v>
      </c>
      <c r="O77">
        <v>0.58923499999999995</v>
      </c>
      <c r="P77">
        <v>0.13629550000000001</v>
      </c>
      <c r="Q77" s="10">
        <f t="shared" si="16"/>
        <v>0.46203283333333339</v>
      </c>
      <c r="R77">
        <f t="shared" si="17"/>
        <v>0.28434258732659673</v>
      </c>
    </row>
    <row r="78" spans="1:18" ht="15.75" thickBot="1" x14ac:dyDescent="0.3">
      <c r="A78" t="s">
        <v>3</v>
      </c>
      <c r="B78" s="2" t="s">
        <v>4</v>
      </c>
      <c r="C78" s="2" t="s">
        <v>5</v>
      </c>
      <c r="D78" t="s">
        <v>28</v>
      </c>
      <c r="E78" t="s">
        <v>28</v>
      </c>
      <c r="F78" t="s">
        <v>28</v>
      </c>
      <c r="G78" t="s">
        <v>7</v>
      </c>
      <c r="H78" t="s">
        <v>8</v>
      </c>
      <c r="K78" s="3">
        <v>2000.1411030740535</v>
      </c>
      <c r="L78">
        <v>12</v>
      </c>
      <c r="M78" t="s">
        <v>46</v>
      </c>
      <c r="N78" s="11">
        <v>0.65849400000000002</v>
      </c>
      <c r="O78">
        <v>0.76513299999999995</v>
      </c>
      <c r="P78">
        <v>0.53072799999999998</v>
      </c>
      <c r="Q78" s="10">
        <f t="shared" si="16"/>
        <v>0.65145166666666665</v>
      </c>
      <c r="R78">
        <f t="shared" si="17"/>
        <v>0.1173610746812296</v>
      </c>
    </row>
    <row r="79" spans="1:18" x14ac:dyDescent="0.25">
      <c r="A79" s="3">
        <v>2012.5212800419797</v>
      </c>
      <c r="B79" s="4">
        <v>3</v>
      </c>
      <c r="C79" t="s">
        <v>9</v>
      </c>
      <c r="D79">
        <v>0.36377100000000001</v>
      </c>
      <c r="E79">
        <v>0.29362300000000002</v>
      </c>
      <c r="F79">
        <v>0.22425</v>
      </c>
      <c r="G79">
        <f>AVERAGE(D79:F79)</f>
        <v>0.29388133333333338</v>
      </c>
      <c r="H79">
        <f>STDEV(D79:F79)</f>
        <v>6.9760858741369558E-2</v>
      </c>
      <c r="K79" s="3">
        <v>1995.4263788425667</v>
      </c>
      <c r="L79">
        <v>15</v>
      </c>
      <c r="M79" t="s">
        <v>47</v>
      </c>
      <c r="N79" s="11">
        <v>0.64729300000000001</v>
      </c>
      <c r="O79">
        <v>0.62346000000000001</v>
      </c>
      <c r="P79">
        <v>0.41323599999999999</v>
      </c>
      <c r="Q79" s="10">
        <f t="shared" si="16"/>
        <v>0.56132966666666662</v>
      </c>
      <c r="R79">
        <f t="shared" si="17"/>
        <v>0.12880529318445469</v>
      </c>
    </row>
    <row r="80" spans="1:18" x14ac:dyDescent="0.25">
      <c r="A80" s="3">
        <v>2006.0425600839594</v>
      </c>
      <c r="B80" s="4">
        <v>6</v>
      </c>
      <c r="C80" t="s">
        <v>10</v>
      </c>
      <c r="D80">
        <v>0.46903600000000001</v>
      </c>
      <c r="E80">
        <v>0.32789299999999999</v>
      </c>
      <c r="F80">
        <v>0.46988000000000002</v>
      </c>
      <c r="G80">
        <f t="shared" ref="G80:G94" si="18">AVERAGE(D80:F80)</f>
        <v>0.42226966666666671</v>
      </c>
      <c r="H80">
        <f t="shared" ref="H80:H94" si="19">STDEV(D80:F80)</f>
        <v>8.1733680281346185E-2</v>
      </c>
      <c r="K80" s="5">
        <v>1990</v>
      </c>
      <c r="L80">
        <v>18</v>
      </c>
      <c r="M80" t="s">
        <v>48</v>
      </c>
      <c r="N80" s="11">
        <v>0.74986299999999995</v>
      </c>
      <c r="O80">
        <v>0.82743800000000001</v>
      </c>
      <c r="P80">
        <v>0.32525199999999999</v>
      </c>
      <c r="Q80" s="10">
        <f t="shared" si="16"/>
        <v>0.63418433333333324</v>
      </c>
      <c r="R80">
        <f t="shared" si="17"/>
        <v>0.2703402672380375</v>
      </c>
    </row>
    <row r="81" spans="1:18" x14ac:dyDescent="0.25">
      <c r="A81" s="3">
        <v>1999.5638401259391</v>
      </c>
      <c r="B81" s="4">
        <v>9</v>
      </c>
      <c r="C81" t="s">
        <v>11</v>
      </c>
      <c r="D81">
        <v>0.18843699999999999</v>
      </c>
      <c r="E81">
        <v>0.33452700000000002</v>
      </c>
      <c r="F81">
        <v>0.29736299999999999</v>
      </c>
      <c r="G81">
        <f t="shared" si="18"/>
        <v>0.27344233333333334</v>
      </c>
      <c r="H81">
        <f t="shared" si="19"/>
        <v>7.5925758114972569E-2</v>
      </c>
      <c r="K81" s="3">
        <v>1985.9969303795933</v>
      </c>
      <c r="L81">
        <v>21</v>
      </c>
      <c r="M81" t="s">
        <v>49</v>
      </c>
      <c r="N81" s="11">
        <v>0.453185</v>
      </c>
      <c r="O81">
        <v>0.46366299999999999</v>
      </c>
      <c r="P81">
        <v>0.24051450000000002</v>
      </c>
      <c r="Q81" s="10">
        <f t="shared" si="16"/>
        <v>0.38578750000000001</v>
      </c>
      <c r="R81">
        <f t="shared" si="17"/>
        <v>0.1259191427772203</v>
      </c>
    </row>
    <row r="82" spans="1:18" x14ac:dyDescent="0.25">
      <c r="A82" s="3">
        <v>1993.0851201679186</v>
      </c>
      <c r="B82" s="4">
        <v>12</v>
      </c>
      <c r="C82" t="s">
        <v>12</v>
      </c>
      <c r="D82">
        <v>0.15016699999999999</v>
      </c>
      <c r="E82">
        <v>0.28648600000000002</v>
      </c>
      <c r="F82">
        <v>0.499834</v>
      </c>
      <c r="G82">
        <f t="shared" si="18"/>
        <v>0.31216233333333337</v>
      </c>
      <c r="H82">
        <f t="shared" si="19"/>
        <v>0.17624190277097357</v>
      </c>
      <c r="K82" s="3">
        <v>1981.2822061481068</v>
      </c>
      <c r="L82">
        <v>24</v>
      </c>
      <c r="M82" t="s">
        <v>50</v>
      </c>
      <c r="N82" s="11">
        <v>6.6197400000000003E-2</v>
      </c>
      <c r="O82">
        <v>1.2781</v>
      </c>
      <c r="P82">
        <v>0.34587299999999999</v>
      </c>
      <c r="Q82" s="10">
        <f t="shared" si="16"/>
        <v>0.56339013333333332</v>
      </c>
      <c r="R82">
        <f t="shared" si="17"/>
        <v>0.63455673934003209</v>
      </c>
    </row>
    <row r="83" spans="1:18" x14ac:dyDescent="0.25">
      <c r="A83" s="3">
        <v>1986.6064002098983</v>
      </c>
      <c r="B83" s="4">
        <v>15</v>
      </c>
      <c r="C83" t="s">
        <v>13</v>
      </c>
      <c r="D83">
        <v>0.189716</v>
      </c>
      <c r="E83">
        <v>8.2626599999999994E-2</v>
      </c>
      <c r="F83">
        <v>0.13051199999999999</v>
      </c>
      <c r="G83">
        <f t="shared" si="18"/>
        <v>0.13428486666666664</v>
      </c>
      <c r="H83">
        <f t="shared" si="19"/>
        <v>5.3644298767467673E-2</v>
      </c>
      <c r="K83" s="3">
        <v>1976.5674819166202</v>
      </c>
      <c r="L83">
        <v>27</v>
      </c>
      <c r="M83" t="s">
        <v>51</v>
      </c>
      <c r="N83" s="11">
        <v>1.0099800000000001</v>
      </c>
      <c r="O83">
        <v>0.17160600000000001</v>
      </c>
      <c r="P83">
        <v>0.45819850000000001</v>
      </c>
      <c r="Q83" s="10">
        <f t="shared" si="16"/>
        <v>0.54659483333333336</v>
      </c>
      <c r="R83">
        <f t="shared" si="17"/>
        <v>0.42611990657452675</v>
      </c>
    </row>
    <row r="84" spans="1:18" x14ac:dyDescent="0.25">
      <c r="A84" s="5">
        <v>1980</v>
      </c>
      <c r="B84" s="4">
        <v>18</v>
      </c>
      <c r="C84" t="s">
        <v>14</v>
      </c>
      <c r="D84">
        <v>0.17961299999999999</v>
      </c>
      <c r="E84">
        <v>0.25791199999999997</v>
      </c>
      <c r="F84">
        <v>-2.3801699999999999E-2</v>
      </c>
      <c r="G84">
        <f t="shared" si="18"/>
        <v>0.13790776666666665</v>
      </c>
      <c r="H84">
        <f t="shared" si="19"/>
        <v>0.14541371000515504</v>
      </c>
      <c r="K84" s="3">
        <v>1971.8527576851334</v>
      </c>
      <c r="L84">
        <v>30</v>
      </c>
      <c r="M84" t="s">
        <v>52</v>
      </c>
      <c r="N84" s="11">
        <v>0.41042600000000001</v>
      </c>
      <c r="O84">
        <v>0.58860599999999996</v>
      </c>
      <c r="P84">
        <v>0.44703300000000001</v>
      </c>
      <c r="Q84" s="10">
        <f t="shared" si="16"/>
        <v>0.48202166666666663</v>
      </c>
      <c r="R84">
        <f t="shared" si="17"/>
        <v>9.4101982956435765E-2</v>
      </c>
    </row>
    <row r="85" spans="1:18" x14ac:dyDescent="0.25">
      <c r="A85" s="3">
        <v>1973.6489602938577</v>
      </c>
      <c r="B85" s="4">
        <v>21</v>
      </c>
      <c r="C85" t="s">
        <v>15</v>
      </c>
      <c r="D85">
        <v>0.61705699999999997</v>
      </c>
      <c r="E85">
        <v>0.108043</v>
      </c>
      <c r="F85">
        <v>5.90643E-2</v>
      </c>
      <c r="G85">
        <f t="shared" si="18"/>
        <v>0.26138809999999996</v>
      </c>
      <c r="H85">
        <f t="shared" si="19"/>
        <v>0.30899029609978046</v>
      </c>
      <c r="K85" s="6">
        <v>1967.1380334536468</v>
      </c>
      <c r="L85">
        <v>33</v>
      </c>
      <c r="M85" t="s">
        <v>53</v>
      </c>
      <c r="N85" s="11">
        <v>-0.36718299999999998</v>
      </c>
      <c r="O85">
        <v>1.17154</v>
      </c>
      <c r="P85">
        <v>0.54404000000000008</v>
      </c>
      <c r="Q85" s="10">
        <f t="shared" si="16"/>
        <v>0.44946566666666671</v>
      </c>
      <c r="R85">
        <f t="shared" si="17"/>
        <v>0.77370882512501649</v>
      </c>
    </row>
    <row r="86" spans="1:18" x14ac:dyDescent="0.25">
      <c r="A86" s="3">
        <v>1967.1702403358374</v>
      </c>
      <c r="B86" s="4">
        <v>24</v>
      </c>
      <c r="C86" t="s">
        <v>16</v>
      </c>
      <c r="D86">
        <v>-0.39128000000000002</v>
      </c>
      <c r="E86">
        <v>0.57847800000000005</v>
      </c>
      <c r="F86">
        <v>0.27512599999999998</v>
      </c>
      <c r="G86">
        <f t="shared" si="18"/>
        <v>0.15410799999999999</v>
      </c>
      <c r="H86">
        <f t="shared" si="19"/>
        <v>0.49607626619704359</v>
      </c>
      <c r="K86" s="3">
        <v>1962.4233092221602</v>
      </c>
      <c r="L86">
        <v>36</v>
      </c>
      <c r="M86" t="s">
        <v>54</v>
      </c>
      <c r="N86" s="11">
        <v>0.856456</v>
      </c>
      <c r="O86">
        <v>0.126081</v>
      </c>
      <c r="P86">
        <v>0.64104700000000003</v>
      </c>
      <c r="Q86" s="10">
        <f t="shared" si="16"/>
        <v>0.54119466666666671</v>
      </c>
      <c r="R86">
        <f t="shared" si="17"/>
        <v>0.37528625942116944</v>
      </c>
    </row>
    <row r="87" spans="1:18" x14ac:dyDescent="0.25">
      <c r="A87" s="6">
        <v>1960.6915203778171</v>
      </c>
      <c r="B87" s="4">
        <v>27</v>
      </c>
      <c r="C87" t="s">
        <v>17</v>
      </c>
      <c r="D87">
        <v>0.12806100000000001</v>
      </c>
      <c r="E87">
        <v>0.13580200000000001</v>
      </c>
      <c r="F87">
        <v>0.15690599999999999</v>
      </c>
      <c r="G87">
        <f t="shared" si="18"/>
        <v>0.14025633333333334</v>
      </c>
      <c r="H87">
        <f t="shared" si="19"/>
        <v>1.4929478233794142E-2</v>
      </c>
      <c r="K87" s="3">
        <v>1957.7085849906734</v>
      </c>
      <c r="L87">
        <v>39</v>
      </c>
      <c r="M87" t="s">
        <v>55</v>
      </c>
      <c r="N87" s="11">
        <v>0.49826999999999999</v>
      </c>
      <c r="O87">
        <v>0.49097400000000002</v>
      </c>
      <c r="P87">
        <v>0.49440699999999999</v>
      </c>
      <c r="Q87" s="10">
        <f t="shared" si="16"/>
        <v>0.49455033333333337</v>
      </c>
      <c r="R87">
        <f t="shared" si="17"/>
        <v>3.6501112768425599E-3</v>
      </c>
    </row>
    <row r="88" spans="1:18" x14ac:dyDescent="0.25">
      <c r="A88" s="3">
        <v>1954.2128004197968</v>
      </c>
      <c r="B88" s="4">
        <v>30</v>
      </c>
      <c r="C88" t="s">
        <v>18</v>
      </c>
      <c r="D88">
        <v>-8.5901699999999998E-2</v>
      </c>
      <c r="E88">
        <v>-7.4637200000000001E-2</v>
      </c>
      <c r="F88">
        <v>-5.0645200000000001E-2</v>
      </c>
      <c r="G88">
        <f t="shared" si="18"/>
        <v>-7.0394699999999991E-2</v>
      </c>
      <c r="H88">
        <f t="shared" si="19"/>
        <v>1.8007062579721348E-2</v>
      </c>
      <c r="K88" s="3">
        <v>1952.9938607591869</v>
      </c>
      <c r="L88">
        <v>42</v>
      </c>
      <c r="M88" t="s">
        <v>56</v>
      </c>
      <c r="N88" s="11">
        <v>0.45823799999999998</v>
      </c>
      <c r="O88">
        <v>0.72612100000000002</v>
      </c>
      <c r="P88">
        <v>0.52273099999999995</v>
      </c>
      <c r="Q88" s="10">
        <f t="shared" si="16"/>
        <v>0.56903000000000004</v>
      </c>
      <c r="R88">
        <f t="shared" si="17"/>
        <v>0.13981424631631784</v>
      </c>
    </row>
    <row r="89" spans="1:18" ht="15.75" thickBot="1" x14ac:dyDescent="0.3">
      <c r="A89" s="3">
        <v>1947.7340804617766</v>
      </c>
      <c r="B89" s="4">
        <v>33</v>
      </c>
      <c r="C89" t="s">
        <v>19</v>
      </c>
      <c r="D89">
        <v>-9.6059099999999994E-2</v>
      </c>
      <c r="E89">
        <v>0.39280500000000002</v>
      </c>
      <c r="F89">
        <v>6.5939600000000001E-2</v>
      </c>
      <c r="G89">
        <f t="shared" si="18"/>
        <v>0.12089516666666666</v>
      </c>
      <c r="H89">
        <f t="shared" si="19"/>
        <v>0.24902231385549234</v>
      </c>
      <c r="K89" s="3">
        <v>1948.2791365277003</v>
      </c>
      <c r="L89" s="2">
        <v>45</v>
      </c>
      <c r="M89" s="2" t="s">
        <v>57</v>
      </c>
      <c r="N89" s="11">
        <v>0.56642499999999996</v>
      </c>
      <c r="O89">
        <v>0.53249199999999997</v>
      </c>
      <c r="P89">
        <v>0.72035800000000005</v>
      </c>
      <c r="Q89" s="10">
        <f t="shared" si="16"/>
        <v>0.60642499999999999</v>
      </c>
      <c r="R89">
        <f t="shared" si="17"/>
        <v>0.1001169740303809</v>
      </c>
    </row>
    <row r="90" spans="1:18" x14ac:dyDescent="0.25">
      <c r="A90" s="3">
        <v>1941.255360503756</v>
      </c>
      <c r="B90" s="4">
        <v>36</v>
      </c>
      <c r="C90" t="s">
        <v>20</v>
      </c>
      <c r="D90">
        <v>0.468611</v>
      </c>
      <c r="E90">
        <v>0.24618000000000001</v>
      </c>
      <c r="F90">
        <v>-1.1121799999999999E-2</v>
      </c>
      <c r="G90">
        <f t="shared" si="18"/>
        <v>0.2345564</v>
      </c>
      <c r="H90">
        <f t="shared" si="19"/>
        <v>0.24007753103253959</v>
      </c>
    </row>
    <row r="91" spans="1:18" ht="15.75" thickBot="1" x14ac:dyDescent="0.3">
      <c r="A91" s="3">
        <v>1934.7766405457357</v>
      </c>
      <c r="B91" s="4">
        <v>39</v>
      </c>
      <c r="C91" t="s">
        <v>21</v>
      </c>
      <c r="D91">
        <v>0.31262299999999998</v>
      </c>
      <c r="E91">
        <v>-2.8091900000000003E-4</v>
      </c>
      <c r="F91">
        <v>-0.432058</v>
      </c>
      <c r="G91">
        <f t="shared" si="18"/>
        <v>-3.9905306333333335E-2</v>
      </c>
      <c r="H91">
        <f t="shared" si="19"/>
        <v>0.37391846302891557</v>
      </c>
      <c r="M91" s="1"/>
      <c r="N91" s="1" t="s">
        <v>40</v>
      </c>
      <c r="O91" s="1" t="s">
        <v>41</v>
      </c>
      <c r="P91" s="1" t="s">
        <v>42</v>
      </c>
    </row>
    <row r="92" spans="1:18" ht="15.75" thickBot="1" x14ac:dyDescent="0.3">
      <c r="A92" s="3">
        <v>1928.2979205877155</v>
      </c>
      <c r="B92" s="4">
        <v>42</v>
      </c>
      <c r="C92" t="s">
        <v>22</v>
      </c>
      <c r="D92">
        <v>6.6348699999999997E-2</v>
      </c>
      <c r="E92">
        <v>0.70343100000000003</v>
      </c>
      <c r="F92">
        <v>-7.3416000000000002E-3</v>
      </c>
      <c r="G92">
        <f t="shared" si="18"/>
        <v>0.25414603333333335</v>
      </c>
      <c r="H92">
        <f t="shared" si="19"/>
        <v>0.39083283003481589</v>
      </c>
      <c r="K92" t="s">
        <v>3</v>
      </c>
      <c r="L92" s="8" t="s">
        <v>4</v>
      </c>
      <c r="M92" s="8" t="s">
        <v>5</v>
      </c>
      <c r="N92" t="s">
        <v>29</v>
      </c>
      <c r="O92" t="s">
        <v>29</v>
      </c>
      <c r="P92" t="s">
        <v>29</v>
      </c>
      <c r="Q92" t="s">
        <v>7</v>
      </c>
      <c r="R92" t="s">
        <v>8</v>
      </c>
    </row>
    <row r="93" spans="1:18" x14ac:dyDescent="0.25">
      <c r="A93" s="3">
        <v>1921.8192006296952</v>
      </c>
      <c r="B93" s="4">
        <v>45</v>
      </c>
      <c r="C93" t="s">
        <v>23</v>
      </c>
      <c r="D93">
        <v>0.85766399999999998</v>
      </c>
      <c r="E93">
        <v>-2.46731E-2</v>
      </c>
      <c r="F93">
        <v>0.27184399999999997</v>
      </c>
      <c r="G93">
        <f t="shared" si="18"/>
        <v>0.3682783</v>
      </c>
      <c r="H93">
        <f t="shared" si="19"/>
        <v>0.4490037529592264</v>
      </c>
      <c r="K93" s="3">
        <v>2014.2852757685134</v>
      </c>
      <c r="L93">
        <v>3</v>
      </c>
      <c r="M93" t="s">
        <v>43</v>
      </c>
      <c r="N93" s="11">
        <v>6.4062599999999996</v>
      </c>
      <c r="O93">
        <v>6.4772299999999996</v>
      </c>
      <c r="P93">
        <v>5.5989800000000001</v>
      </c>
      <c r="Q93" s="10">
        <f>AVERAGE(N93:P93)</f>
        <v>6.1608233333333331</v>
      </c>
      <c r="R93">
        <f>STDEV(N93:P93)</f>
        <v>0.48786282255705143</v>
      </c>
    </row>
    <row r="94" spans="1:18" ht="15.75" thickBot="1" x14ac:dyDescent="0.3">
      <c r="A94" s="3">
        <v>1915.3404806716749</v>
      </c>
      <c r="B94" s="7">
        <v>48</v>
      </c>
      <c r="C94" s="2" t="s">
        <v>24</v>
      </c>
      <c r="D94">
        <v>2.4917999999999999E-2</v>
      </c>
      <c r="E94">
        <v>0.12835099999999999</v>
      </c>
      <c r="F94">
        <v>0.25626900000000002</v>
      </c>
      <c r="G94">
        <f t="shared" si="18"/>
        <v>0.13651266666666667</v>
      </c>
      <c r="H94">
        <f t="shared" si="19"/>
        <v>0.11589124601251527</v>
      </c>
      <c r="K94" s="3">
        <v>2009.5705515370266</v>
      </c>
      <c r="L94">
        <v>6</v>
      </c>
      <c r="M94" t="s">
        <v>44</v>
      </c>
      <c r="N94" s="11">
        <v>6.4085000000000001</v>
      </c>
      <c r="O94">
        <v>7.0501800000000001</v>
      </c>
      <c r="P94">
        <v>3.8791600000000002</v>
      </c>
      <c r="Q94" s="10">
        <f t="shared" ref="Q94:Q107" si="20">AVERAGE(N94:P94)</f>
        <v>5.77928</v>
      </c>
      <c r="R94">
        <f t="shared" ref="R94:R107" si="21">STDEV(N94:P94)</f>
        <v>1.6765381941369539</v>
      </c>
    </row>
    <row r="95" spans="1:18" x14ac:dyDescent="0.25">
      <c r="K95" s="3">
        <v>2004.8558273055401</v>
      </c>
      <c r="L95">
        <v>9</v>
      </c>
      <c r="M95" t="s">
        <v>45</v>
      </c>
      <c r="N95" s="11">
        <v>6.4582199999999998</v>
      </c>
      <c r="O95">
        <v>7.27576</v>
      </c>
      <c r="P95">
        <v>2.7904900000000001</v>
      </c>
      <c r="Q95" s="10">
        <f t="shared" si="20"/>
        <v>5.5081566666666673</v>
      </c>
      <c r="R95">
        <f t="shared" si="21"/>
        <v>2.388802418835287</v>
      </c>
    </row>
    <row r="96" spans="1:18" ht="15.75" thickBot="1" x14ac:dyDescent="0.3">
      <c r="C96" s="1"/>
      <c r="D96" s="1" t="s">
        <v>0</v>
      </c>
      <c r="E96" s="1" t="s">
        <v>1</v>
      </c>
      <c r="F96" s="1" t="s">
        <v>2</v>
      </c>
      <c r="K96" s="3">
        <v>2000.1411030740535</v>
      </c>
      <c r="L96">
        <v>12</v>
      </c>
      <c r="M96" t="s">
        <v>46</v>
      </c>
      <c r="N96" s="11">
        <v>6.73325</v>
      </c>
      <c r="O96">
        <v>6.6194600000000001</v>
      </c>
      <c r="P96">
        <v>3.1582300000000001</v>
      </c>
      <c r="Q96" s="10">
        <f t="shared" si="20"/>
        <v>5.5036466666666675</v>
      </c>
      <c r="R96">
        <f t="shared" si="21"/>
        <v>2.0319870930282318</v>
      </c>
    </row>
    <row r="97" spans="1:18" ht="15.75" thickBot="1" x14ac:dyDescent="0.3">
      <c r="A97" t="s">
        <v>3</v>
      </c>
      <c r="B97" s="2" t="s">
        <v>4</v>
      </c>
      <c r="C97" s="2" t="s">
        <v>5</v>
      </c>
      <c r="D97" t="s">
        <v>29</v>
      </c>
      <c r="E97" t="s">
        <v>29</v>
      </c>
      <c r="F97" t="s">
        <v>29</v>
      </c>
      <c r="G97" t="s">
        <v>7</v>
      </c>
      <c r="H97" t="s">
        <v>8</v>
      </c>
      <c r="K97" s="3">
        <v>1995.4263788425667</v>
      </c>
      <c r="L97">
        <v>15</v>
      </c>
      <c r="M97" t="s">
        <v>47</v>
      </c>
      <c r="N97" s="11">
        <v>6.5642300000000002</v>
      </c>
      <c r="O97">
        <v>6.9423599999999999</v>
      </c>
      <c r="P97">
        <v>2.8487999999999998</v>
      </c>
      <c r="Q97" s="10">
        <f t="shared" si="20"/>
        <v>5.4517966666666666</v>
      </c>
      <c r="R97">
        <f t="shared" si="21"/>
        <v>2.26217579096615</v>
      </c>
    </row>
    <row r="98" spans="1:18" x14ac:dyDescent="0.25">
      <c r="A98" s="3">
        <v>2012.5212800419797</v>
      </c>
      <c r="B98" s="4">
        <v>3</v>
      </c>
      <c r="C98" t="s">
        <v>9</v>
      </c>
      <c r="D98">
        <v>5.9983500000000003</v>
      </c>
      <c r="E98">
        <v>6.0021599999999999</v>
      </c>
      <c r="F98">
        <v>5.6387900000000002</v>
      </c>
      <c r="G98">
        <f>AVERAGE(D98:F98)</f>
        <v>5.8797666666666659</v>
      </c>
      <c r="H98">
        <f>STDEV(D98:F98)</f>
        <v>0.20870060956627154</v>
      </c>
      <c r="K98" s="5">
        <v>1990</v>
      </c>
      <c r="L98">
        <v>18</v>
      </c>
      <c r="M98" t="s">
        <v>48</v>
      </c>
      <c r="N98" s="11">
        <v>6.7243700000000004</v>
      </c>
      <c r="O98">
        <v>7.1906400000000001</v>
      </c>
      <c r="P98">
        <v>5.0091999999999999</v>
      </c>
      <c r="Q98" s="10">
        <f t="shared" si="20"/>
        <v>6.3080700000000007</v>
      </c>
      <c r="R98">
        <f t="shared" si="21"/>
        <v>1.1487599339722752</v>
      </c>
    </row>
    <row r="99" spans="1:18" x14ac:dyDescent="0.25">
      <c r="A99" s="3">
        <v>2006.0425600839594</v>
      </c>
      <c r="B99" s="4">
        <v>6</v>
      </c>
      <c r="C99" t="s">
        <v>10</v>
      </c>
      <c r="D99">
        <v>6.2102899999999996</v>
      </c>
      <c r="E99">
        <v>6.0726599999999999</v>
      </c>
      <c r="F99">
        <v>5.7693899999999996</v>
      </c>
      <c r="G99">
        <f t="shared" ref="G99:G113" si="22">AVERAGE(D99:F99)</f>
        <v>6.0174466666666673</v>
      </c>
      <c r="H99">
        <f t="shared" ref="H99:H113" si="23">STDEV(D99:F99)</f>
        <v>0.22557612159387208</v>
      </c>
      <c r="K99" s="3">
        <v>1985.9969303795933</v>
      </c>
      <c r="L99">
        <v>21</v>
      </c>
      <c r="M99" t="s">
        <v>49</v>
      </c>
      <c r="N99" s="11">
        <v>7.1360599999999996</v>
      </c>
      <c r="O99">
        <v>7.7111900000000002</v>
      </c>
      <c r="P99">
        <v>4.9202049999999993</v>
      </c>
      <c r="Q99" s="10">
        <f t="shared" si="20"/>
        <v>6.5891516666666661</v>
      </c>
      <c r="R99">
        <f t="shared" si="21"/>
        <v>1.4736793617874708</v>
      </c>
    </row>
    <row r="100" spans="1:18" x14ac:dyDescent="0.25">
      <c r="A100" s="3">
        <v>1999.5638401259391</v>
      </c>
      <c r="B100" s="4">
        <v>9</v>
      </c>
      <c r="C100" t="s">
        <v>11</v>
      </c>
      <c r="D100">
        <v>6.1021900000000002</v>
      </c>
      <c r="E100">
        <v>6.1697300000000004</v>
      </c>
      <c r="F100">
        <v>5.86761</v>
      </c>
      <c r="G100">
        <f t="shared" si="22"/>
        <v>6.0465100000000005</v>
      </c>
      <c r="H100">
        <f t="shared" si="23"/>
        <v>0.15856960742841</v>
      </c>
      <c r="K100" s="3">
        <v>1981.2822061481068</v>
      </c>
      <c r="L100">
        <v>24</v>
      </c>
      <c r="M100" t="s">
        <v>50</v>
      </c>
      <c r="N100" s="11">
        <v>7.5323200000000003</v>
      </c>
      <c r="O100">
        <v>7.4918899999999997</v>
      </c>
      <c r="P100">
        <v>5.3342000000000001</v>
      </c>
      <c r="Q100" s="10">
        <f t="shared" si="20"/>
        <v>6.7861366666666667</v>
      </c>
      <c r="R100">
        <f t="shared" si="21"/>
        <v>1.2575765222177711</v>
      </c>
    </row>
    <row r="101" spans="1:18" x14ac:dyDescent="0.25">
      <c r="A101" s="3">
        <v>1993.0851201679186</v>
      </c>
      <c r="B101" s="4">
        <v>12</v>
      </c>
      <c r="C101" t="s">
        <v>12</v>
      </c>
      <c r="D101">
        <v>5.5479000000000003</v>
      </c>
      <c r="E101">
        <v>5.9069599999999998</v>
      </c>
      <c r="F101">
        <v>5.9038199999999996</v>
      </c>
      <c r="G101">
        <f t="shared" si="22"/>
        <v>5.7862266666666669</v>
      </c>
      <c r="H101">
        <f t="shared" si="23"/>
        <v>0.20640291890700865</v>
      </c>
      <c r="K101" s="3">
        <v>1976.5674819166202</v>
      </c>
      <c r="L101">
        <v>27</v>
      </c>
      <c r="M101" t="s">
        <v>51</v>
      </c>
      <c r="N101" s="11">
        <v>7.5545</v>
      </c>
      <c r="O101">
        <v>8.0714799999999993</v>
      </c>
      <c r="P101">
        <v>5.1797500000000003</v>
      </c>
      <c r="Q101" s="10">
        <f t="shared" si="20"/>
        <v>6.9352433333333323</v>
      </c>
      <c r="R101">
        <f t="shared" si="21"/>
        <v>1.542120200449159</v>
      </c>
    </row>
    <row r="102" spans="1:18" x14ac:dyDescent="0.25">
      <c r="A102" s="3">
        <v>1986.6064002098983</v>
      </c>
      <c r="B102" s="4">
        <v>15</v>
      </c>
      <c r="C102" t="s">
        <v>13</v>
      </c>
      <c r="D102">
        <v>5.4802400000000002</v>
      </c>
      <c r="E102">
        <v>5.359</v>
      </c>
      <c r="F102">
        <v>5.5051399999999999</v>
      </c>
      <c r="G102">
        <f t="shared" si="22"/>
        <v>5.448126666666667</v>
      </c>
      <c r="H102">
        <f t="shared" si="23"/>
        <v>7.8183595039709813E-2</v>
      </c>
      <c r="K102" s="3">
        <v>1971.8527576851334</v>
      </c>
      <c r="L102">
        <v>30</v>
      </c>
      <c r="M102" t="s">
        <v>52</v>
      </c>
      <c r="N102" s="11">
        <v>7.7237400000000003</v>
      </c>
      <c r="O102">
        <v>7.6174299999999997</v>
      </c>
      <c r="P102">
        <v>5.5606799999999996</v>
      </c>
      <c r="Q102" s="10">
        <f t="shared" si="20"/>
        <v>6.9672833333333335</v>
      </c>
      <c r="R102">
        <f t="shared" si="21"/>
        <v>1.219313395740953</v>
      </c>
    </row>
    <row r="103" spans="1:18" x14ac:dyDescent="0.25">
      <c r="A103" s="5">
        <v>1980</v>
      </c>
      <c r="B103" s="4">
        <v>18</v>
      </c>
      <c r="C103" t="s">
        <v>14</v>
      </c>
      <c r="D103">
        <v>6.8950500000000003</v>
      </c>
      <c r="E103">
        <v>7.2154199999999999</v>
      </c>
      <c r="F103">
        <v>5.5945299999999998</v>
      </c>
      <c r="G103">
        <f t="shared" si="22"/>
        <v>6.5683333333333325</v>
      </c>
      <c r="H103">
        <f t="shared" si="23"/>
        <v>0.85841652665436385</v>
      </c>
      <c r="K103" s="6">
        <v>1967.1380334536468</v>
      </c>
      <c r="L103">
        <v>33</v>
      </c>
      <c r="M103" t="s">
        <v>53</v>
      </c>
      <c r="N103" s="11">
        <v>7.6921999999999997</v>
      </c>
      <c r="O103">
        <v>7.1889900000000004</v>
      </c>
      <c r="P103">
        <v>6.3109599999999997</v>
      </c>
      <c r="Q103" s="10">
        <f t="shared" si="20"/>
        <v>7.0640499999999991</v>
      </c>
      <c r="R103">
        <f t="shared" si="21"/>
        <v>0.69904469606742603</v>
      </c>
    </row>
    <row r="104" spans="1:18" x14ac:dyDescent="0.25">
      <c r="A104" s="3">
        <v>1973.6489602938577</v>
      </c>
      <c r="B104" s="4">
        <v>21</v>
      </c>
      <c r="C104" t="s">
        <v>15</v>
      </c>
      <c r="D104">
        <v>6.7552300000000001</v>
      </c>
      <c r="E104">
        <v>7.7043499999999998</v>
      </c>
      <c r="F104">
        <v>6.4885000000000002</v>
      </c>
      <c r="G104">
        <f t="shared" si="22"/>
        <v>6.9826933333333328</v>
      </c>
      <c r="H104">
        <f t="shared" si="23"/>
        <v>0.63904419380300537</v>
      </c>
      <c r="K104" s="3">
        <v>1962.4233092221602</v>
      </c>
      <c r="L104">
        <v>36</v>
      </c>
      <c r="M104" t="s">
        <v>54</v>
      </c>
      <c r="N104" s="11">
        <v>7.6866099999999999</v>
      </c>
      <c r="O104">
        <v>7.6031000000000004</v>
      </c>
      <c r="P104">
        <v>7.0612399999999997</v>
      </c>
      <c r="Q104" s="10">
        <f t="shared" si="20"/>
        <v>7.4503166666666658</v>
      </c>
      <c r="R104">
        <f t="shared" si="21"/>
        <v>0.33952756800197165</v>
      </c>
    </row>
    <row r="105" spans="1:18" x14ac:dyDescent="0.25">
      <c r="A105" s="3">
        <v>1967.1702403358374</v>
      </c>
      <c r="B105" s="4">
        <v>24</v>
      </c>
      <c r="C105" t="s">
        <v>16</v>
      </c>
      <c r="D105">
        <v>6.2363200000000001</v>
      </c>
      <c r="E105">
        <v>7.2365899999999996</v>
      </c>
      <c r="F105">
        <v>6.5706499999999997</v>
      </c>
      <c r="G105">
        <f t="shared" si="22"/>
        <v>6.6811866666666662</v>
      </c>
      <c r="H105">
        <f t="shared" si="23"/>
        <v>0.50921388849218674</v>
      </c>
      <c r="K105" s="3">
        <v>1957.7085849906734</v>
      </c>
      <c r="L105">
        <v>39</v>
      </c>
      <c r="M105" t="s">
        <v>55</v>
      </c>
      <c r="N105" s="11">
        <v>7.1284999999999998</v>
      </c>
      <c r="O105">
        <v>7.5672499999999996</v>
      </c>
      <c r="P105">
        <v>5.7743099999999998</v>
      </c>
      <c r="Q105" s="10">
        <f t="shared" si="20"/>
        <v>6.8233533333333334</v>
      </c>
      <c r="R105">
        <f t="shared" si="21"/>
        <v>0.93460918411565352</v>
      </c>
    </row>
    <row r="106" spans="1:18" x14ac:dyDescent="0.25">
      <c r="A106" s="6">
        <v>1960.6915203778171</v>
      </c>
      <c r="B106" s="4">
        <v>27</v>
      </c>
      <c r="C106" t="s">
        <v>17</v>
      </c>
      <c r="D106">
        <v>4.9091100000000001</v>
      </c>
      <c r="E106">
        <v>5.9938000000000002</v>
      </c>
      <c r="F106">
        <v>5.88368</v>
      </c>
      <c r="G106">
        <f t="shared" si="22"/>
        <v>5.5955300000000001</v>
      </c>
      <c r="H106">
        <f t="shared" si="23"/>
        <v>0.59700160460420881</v>
      </c>
      <c r="K106" s="3">
        <v>1952.9938607591869</v>
      </c>
      <c r="L106">
        <v>42</v>
      </c>
      <c r="M106" t="s">
        <v>56</v>
      </c>
      <c r="N106" s="11">
        <v>6.8791399999999996</v>
      </c>
      <c r="O106">
        <v>6.9878200000000001</v>
      </c>
      <c r="P106">
        <v>5.3535899999999996</v>
      </c>
      <c r="Q106" s="10">
        <f t="shared" si="20"/>
        <v>6.4068499999999995</v>
      </c>
      <c r="R106">
        <f t="shared" si="21"/>
        <v>0.91376709631065611</v>
      </c>
    </row>
    <row r="107" spans="1:18" ht="15.75" thickBot="1" x14ac:dyDescent="0.3">
      <c r="A107" s="3">
        <v>1954.2128004197968</v>
      </c>
      <c r="B107" s="4">
        <v>30</v>
      </c>
      <c r="C107" t="s">
        <v>18</v>
      </c>
      <c r="D107">
        <v>3.0520200000000002</v>
      </c>
      <c r="E107">
        <v>7.0871199999999996</v>
      </c>
      <c r="F107">
        <v>4.3947200000000004</v>
      </c>
      <c r="G107">
        <f t="shared" si="22"/>
        <v>4.8446199999999999</v>
      </c>
      <c r="H107">
        <f t="shared" si="23"/>
        <v>2.0548273674447675</v>
      </c>
      <c r="K107" s="3">
        <v>1948.2791365277003</v>
      </c>
      <c r="L107" s="2">
        <v>45</v>
      </c>
      <c r="M107" s="2" t="s">
        <v>57</v>
      </c>
      <c r="N107" s="11">
        <v>6.2362900000000003</v>
      </c>
      <c r="O107">
        <v>5.2495099999999999</v>
      </c>
      <c r="P107">
        <v>6.1846500000000004</v>
      </c>
      <c r="Q107" s="10">
        <f t="shared" si="20"/>
        <v>5.8901500000000011</v>
      </c>
      <c r="R107">
        <f t="shared" si="21"/>
        <v>0.55541100061125936</v>
      </c>
    </row>
    <row r="108" spans="1:18" x14ac:dyDescent="0.25">
      <c r="A108" s="3">
        <v>1947.7340804617766</v>
      </c>
      <c r="B108" s="4">
        <v>33</v>
      </c>
      <c r="C108" t="s">
        <v>19</v>
      </c>
      <c r="D108">
        <v>5.87643</v>
      </c>
      <c r="E108">
        <v>7.0663900000000002</v>
      </c>
      <c r="F108">
        <v>4.05579</v>
      </c>
      <c r="G108">
        <f t="shared" si="22"/>
        <v>5.6662033333333328</v>
      </c>
      <c r="H108">
        <f t="shared" si="23"/>
        <v>1.5162699392038803</v>
      </c>
    </row>
    <row r="109" spans="1:18" ht="15.75" thickBot="1" x14ac:dyDescent="0.3">
      <c r="A109" s="3">
        <v>1941.255360503756</v>
      </c>
      <c r="B109" s="4">
        <v>36</v>
      </c>
      <c r="C109" t="s">
        <v>20</v>
      </c>
      <c r="D109">
        <v>6.9947499999999998</v>
      </c>
      <c r="E109">
        <v>6.0985899999999997</v>
      </c>
      <c r="F109">
        <v>5.3801800000000002</v>
      </c>
      <c r="G109">
        <f t="shared" si="22"/>
        <v>6.1578400000000002</v>
      </c>
      <c r="H109">
        <f t="shared" si="23"/>
        <v>0.80891408264412745</v>
      </c>
      <c r="M109" s="1"/>
      <c r="N109" s="1" t="s">
        <v>40</v>
      </c>
      <c r="O109" s="1" t="s">
        <v>41</v>
      </c>
      <c r="P109" s="1" t="s">
        <v>42</v>
      </c>
    </row>
    <row r="110" spans="1:18" ht="15.75" thickBot="1" x14ac:dyDescent="0.3">
      <c r="A110" s="3">
        <v>1934.7766405457357</v>
      </c>
      <c r="B110" s="4">
        <v>39</v>
      </c>
      <c r="C110" t="s">
        <v>21</v>
      </c>
      <c r="D110">
        <v>5.9654299999999996</v>
      </c>
      <c r="E110">
        <v>5.5661300000000002</v>
      </c>
      <c r="F110">
        <v>7.5915600000000003</v>
      </c>
      <c r="G110">
        <f t="shared" si="22"/>
        <v>6.3743733333333337</v>
      </c>
      <c r="H110">
        <f t="shared" si="23"/>
        <v>1.0728549103365914</v>
      </c>
      <c r="K110" t="s">
        <v>3</v>
      </c>
      <c r="L110" s="8" t="s">
        <v>4</v>
      </c>
      <c r="M110" s="8" t="s">
        <v>5</v>
      </c>
      <c r="N110" t="s">
        <v>30</v>
      </c>
      <c r="O110" t="s">
        <v>30</v>
      </c>
      <c r="P110" t="s">
        <v>30</v>
      </c>
      <c r="Q110" t="s">
        <v>7</v>
      </c>
      <c r="R110" t="s">
        <v>8</v>
      </c>
    </row>
    <row r="111" spans="1:18" x14ac:dyDescent="0.25">
      <c r="A111" s="3">
        <v>1928.2979205877155</v>
      </c>
      <c r="B111" s="4">
        <v>42</v>
      </c>
      <c r="C111" t="s">
        <v>22</v>
      </c>
      <c r="D111">
        <v>5.2474999999999996</v>
      </c>
      <c r="E111">
        <v>5.9880100000000001</v>
      </c>
      <c r="F111">
        <v>6.0147700000000004</v>
      </c>
      <c r="G111">
        <f t="shared" si="22"/>
        <v>5.7500933333333331</v>
      </c>
      <c r="H111">
        <f t="shared" si="23"/>
        <v>0.43546419879633463</v>
      </c>
      <c r="K111" s="3">
        <v>2014.2852757685134</v>
      </c>
      <c r="L111">
        <v>3</v>
      </c>
      <c r="M111" t="s">
        <v>43</v>
      </c>
      <c r="N111" s="11">
        <v>29.6463</v>
      </c>
      <c r="O111">
        <v>29.354500000000002</v>
      </c>
      <c r="P111">
        <v>26.9712</v>
      </c>
      <c r="Q111" s="13">
        <f>AVERAGE(N111:P111)</f>
        <v>28.65733333333333</v>
      </c>
      <c r="R111">
        <f>STDEV(N111:P111)</f>
        <v>1.4675050334950592</v>
      </c>
    </row>
    <row r="112" spans="1:18" x14ac:dyDescent="0.25">
      <c r="A112" s="3">
        <v>1921.8192006296952</v>
      </c>
      <c r="B112" s="4">
        <v>45</v>
      </c>
      <c r="C112" t="s">
        <v>23</v>
      </c>
      <c r="D112">
        <v>6.20688</v>
      </c>
      <c r="E112">
        <v>5.7645600000000004</v>
      </c>
      <c r="F112">
        <v>5.95723</v>
      </c>
      <c r="G112">
        <f t="shared" si="22"/>
        <v>5.9762233333333334</v>
      </c>
      <c r="H112">
        <f t="shared" si="23"/>
        <v>0.22177084035854047</v>
      </c>
      <c r="K112" s="3">
        <v>2009.5705515370266</v>
      </c>
      <c r="L112">
        <v>6</v>
      </c>
      <c r="M112" t="s">
        <v>44</v>
      </c>
      <c r="N112" s="11">
        <v>29.0672</v>
      </c>
      <c r="O112">
        <v>31.5275</v>
      </c>
      <c r="P112">
        <v>23.3704</v>
      </c>
      <c r="Q112" s="13">
        <f t="shared" ref="Q112:Q125" si="24">AVERAGE(N112:P112)</f>
        <v>27.988366666666668</v>
      </c>
      <c r="R112">
        <f t="shared" ref="R112:R125" si="25">STDEV(N112:P112)</f>
        <v>4.1841942023922645</v>
      </c>
    </row>
    <row r="113" spans="1:18" ht="15.75" thickBot="1" x14ac:dyDescent="0.3">
      <c r="A113" s="3">
        <v>1915.3404806716749</v>
      </c>
      <c r="B113" s="7">
        <v>48</v>
      </c>
      <c r="C113" s="2" t="s">
        <v>24</v>
      </c>
      <c r="D113">
        <v>6.0719799999999999</v>
      </c>
      <c r="E113">
        <v>7.0500699999999998</v>
      </c>
      <c r="F113">
        <v>5.7058900000000001</v>
      </c>
      <c r="G113">
        <f t="shared" si="22"/>
        <v>6.2759799999999997</v>
      </c>
      <c r="H113">
        <f t="shared" si="23"/>
        <v>0.69492227486244806</v>
      </c>
      <c r="K113" s="3">
        <v>2004.8558273055401</v>
      </c>
      <c r="L113">
        <v>9</v>
      </c>
      <c r="M113" t="s">
        <v>45</v>
      </c>
      <c r="N113" s="11">
        <v>29.841799999999999</v>
      </c>
      <c r="O113">
        <v>31.695599999999999</v>
      </c>
      <c r="P113">
        <v>12.38125</v>
      </c>
      <c r="Q113" s="13">
        <f t="shared" si="24"/>
        <v>24.63955</v>
      </c>
      <c r="R113">
        <f t="shared" si="25"/>
        <v>10.656386947624409</v>
      </c>
    </row>
    <row r="114" spans="1:18" x14ac:dyDescent="0.25">
      <c r="K114" s="3">
        <v>2000.1411030740535</v>
      </c>
      <c r="L114">
        <v>12</v>
      </c>
      <c r="M114" t="s">
        <v>46</v>
      </c>
      <c r="N114" s="11">
        <v>30.731200000000001</v>
      </c>
      <c r="O114">
        <v>29.775400000000001</v>
      </c>
      <c r="P114">
        <v>13.9816</v>
      </c>
      <c r="Q114" s="13">
        <f t="shared" si="24"/>
        <v>24.829400000000003</v>
      </c>
      <c r="R114">
        <f t="shared" si="25"/>
        <v>9.4066179916056996</v>
      </c>
    </row>
    <row r="115" spans="1:18" ht="15.75" thickBot="1" x14ac:dyDescent="0.3">
      <c r="C115" s="1"/>
      <c r="D115" s="1" t="s">
        <v>0</v>
      </c>
      <c r="E115" s="1" t="s">
        <v>1</v>
      </c>
      <c r="F115" s="1" t="s">
        <v>2</v>
      </c>
      <c r="K115" s="3">
        <v>1995.4263788425667</v>
      </c>
      <c r="L115">
        <v>15</v>
      </c>
      <c r="M115" t="s">
        <v>47</v>
      </c>
      <c r="N115" s="11">
        <v>31.066199999999998</v>
      </c>
      <c r="O115">
        <v>31.2439</v>
      </c>
      <c r="P115">
        <v>7.8815299999999997</v>
      </c>
      <c r="Q115" s="13">
        <f t="shared" si="24"/>
        <v>23.397210000000001</v>
      </c>
      <c r="R115">
        <f t="shared" si="25"/>
        <v>13.437266787531605</v>
      </c>
    </row>
    <row r="116" spans="1:18" ht="15.75" thickBot="1" x14ac:dyDescent="0.3">
      <c r="A116" t="s">
        <v>3</v>
      </c>
      <c r="B116" s="2" t="s">
        <v>4</v>
      </c>
      <c r="C116" s="2" t="s">
        <v>5</v>
      </c>
      <c r="D116" t="s">
        <v>30</v>
      </c>
      <c r="E116" t="s">
        <v>30</v>
      </c>
      <c r="F116" t="s">
        <v>30</v>
      </c>
      <c r="G116" t="s">
        <v>7</v>
      </c>
      <c r="H116" t="s">
        <v>8</v>
      </c>
      <c r="K116" s="5">
        <v>1990</v>
      </c>
      <c r="L116">
        <v>18</v>
      </c>
      <c r="M116" t="s">
        <v>48</v>
      </c>
      <c r="N116" s="11">
        <v>30.1435</v>
      </c>
      <c r="O116">
        <v>30.564499999999999</v>
      </c>
      <c r="P116">
        <v>9.4623600000000003</v>
      </c>
      <c r="Q116" s="13">
        <f t="shared" si="24"/>
        <v>23.39012</v>
      </c>
      <c r="R116">
        <f t="shared" si="25"/>
        <v>12.063630639786673</v>
      </c>
    </row>
    <row r="117" spans="1:18" x14ac:dyDescent="0.25">
      <c r="A117" s="3">
        <v>2012.5212800419797</v>
      </c>
      <c r="B117" s="4">
        <v>3</v>
      </c>
      <c r="C117" t="s">
        <v>9</v>
      </c>
      <c r="D117">
        <v>23.975300000000001</v>
      </c>
      <c r="E117">
        <v>23.340499999999999</v>
      </c>
      <c r="F117">
        <v>23.3446</v>
      </c>
      <c r="G117">
        <f>AVERAGE(D117:F117)</f>
        <v>23.553466666666665</v>
      </c>
      <c r="H117">
        <f>STDEV(D117:F117)</f>
        <v>0.36532413461655383</v>
      </c>
      <c r="K117" s="3">
        <v>1985.9969303795933</v>
      </c>
      <c r="L117">
        <v>21</v>
      </c>
      <c r="M117" t="s">
        <v>49</v>
      </c>
      <c r="N117" s="11">
        <v>31.000800000000002</v>
      </c>
      <c r="O117">
        <v>31.791499999999999</v>
      </c>
      <c r="P117">
        <v>9.6513650000000002</v>
      </c>
      <c r="Q117" s="13">
        <f t="shared" si="24"/>
        <v>24.147888333333331</v>
      </c>
      <c r="R117">
        <f t="shared" si="25"/>
        <v>12.560580925574598</v>
      </c>
    </row>
    <row r="118" spans="1:18" x14ac:dyDescent="0.25">
      <c r="A118" s="3">
        <v>2006.0425600839594</v>
      </c>
      <c r="B118" s="4">
        <v>6</v>
      </c>
      <c r="C118" t="s">
        <v>10</v>
      </c>
      <c r="D118">
        <v>24.3276</v>
      </c>
      <c r="E118">
        <v>23.7332</v>
      </c>
      <c r="F118">
        <v>23.135400000000001</v>
      </c>
      <c r="G118">
        <f t="shared" ref="G118:G132" si="26">AVERAGE(D118:F118)</f>
        <v>23.732066666666668</v>
      </c>
      <c r="H118">
        <f t="shared" ref="H118:H132" si="27">STDEV(D118:F118)</f>
        <v>0.59610080802942478</v>
      </c>
      <c r="K118" s="3">
        <v>1981.2822061481068</v>
      </c>
      <c r="L118">
        <v>24</v>
      </c>
      <c r="M118" t="s">
        <v>50</v>
      </c>
      <c r="N118" s="11">
        <v>31.593599999999999</v>
      </c>
      <c r="O118">
        <v>30.450299999999999</v>
      </c>
      <c r="P118">
        <v>10.3666</v>
      </c>
      <c r="Q118" s="13">
        <f t="shared" si="24"/>
        <v>24.136833333333332</v>
      </c>
      <c r="R118">
        <f t="shared" si="25"/>
        <v>11.939065217316358</v>
      </c>
    </row>
    <row r="119" spans="1:18" x14ac:dyDescent="0.25">
      <c r="A119" s="3">
        <v>1999.5638401259391</v>
      </c>
      <c r="B119" s="4">
        <v>9</v>
      </c>
      <c r="C119" t="s">
        <v>11</v>
      </c>
      <c r="D119">
        <v>23.703099999999999</v>
      </c>
      <c r="E119">
        <v>24.466699999999999</v>
      </c>
      <c r="F119">
        <v>23.4937</v>
      </c>
      <c r="G119">
        <f t="shared" si="26"/>
        <v>23.887833333333333</v>
      </c>
      <c r="H119">
        <f t="shared" si="27"/>
        <v>0.51212991841263578</v>
      </c>
      <c r="K119" s="3">
        <v>1976.5674819166202</v>
      </c>
      <c r="L119">
        <v>27</v>
      </c>
      <c r="M119" t="s">
        <v>51</v>
      </c>
      <c r="N119" s="11">
        <v>31.5169</v>
      </c>
      <c r="O119">
        <v>30.520600000000002</v>
      </c>
      <c r="P119">
        <v>9.7871449999999989</v>
      </c>
      <c r="Q119" s="13">
        <f t="shared" si="24"/>
        <v>23.941548333333333</v>
      </c>
      <c r="R119">
        <f t="shared" si="25"/>
        <v>12.268190727018727</v>
      </c>
    </row>
    <row r="120" spans="1:18" x14ac:dyDescent="0.25">
      <c r="A120" s="3">
        <v>1993.0851201679186</v>
      </c>
      <c r="B120" s="4">
        <v>12</v>
      </c>
      <c r="C120" t="s">
        <v>12</v>
      </c>
      <c r="D120">
        <v>19.128299999999999</v>
      </c>
      <c r="E120">
        <v>21.397300000000001</v>
      </c>
      <c r="F120">
        <v>23.214400000000001</v>
      </c>
      <c r="G120">
        <f t="shared" si="26"/>
        <v>21.246666666666666</v>
      </c>
      <c r="H120">
        <f t="shared" si="27"/>
        <v>2.0472105664374971</v>
      </c>
      <c r="K120" s="3">
        <v>1971.8527576851334</v>
      </c>
      <c r="L120">
        <v>30</v>
      </c>
      <c r="M120" t="s">
        <v>52</v>
      </c>
      <c r="N120" s="11">
        <v>31.972300000000001</v>
      </c>
      <c r="O120">
        <v>29.2654</v>
      </c>
      <c r="P120">
        <v>11.1195</v>
      </c>
      <c r="Q120" s="13">
        <f t="shared" si="24"/>
        <v>24.119066666666669</v>
      </c>
      <c r="R120">
        <f t="shared" si="25"/>
        <v>11.339020109486231</v>
      </c>
    </row>
    <row r="121" spans="1:18" x14ac:dyDescent="0.25">
      <c r="A121" s="3">
        <v>1986.6064002098983</v>
      </c>
      <c r="B121" s="4">
        <v>15</v>
      </c>
      <c r="C121" t="s">
        <v>13</v>
      </c>
      <c r="D121">
        <v>17.8871</v>
      </c>
      <c r="E121">
        <v>18.116199999999999</v>
      </c>
      <c r="F121">
        <v>19.5886</v>
      </c>
      <c r="G121">
        <f t="shared" si="26"/>
        <v>18.530633333333331</v>
      </c>
      <c r="H121">
        <f t="shared" si="27"/>
        <v>0.92335897858489091</v>
      </c>
      <c r="K121" s="6">
        <v>1967.1380334536468</v>
      </c>
      <c r="L121">
        <v>33</v>
      </c>
      <c r="M121" t="s">
        <v>53</v>
      </c>
      <c r="N121" s="11">
        <v>31.3093</v>
      </c>
      <c r="O121">
        <v>27.0809</v>
      </c>
      <c r="P121">
        <v>18.93675</v>
      </c>
      <c r="Q121" s="13">
        <f t="shared" si="24"/>
        <v>25.775649999999999</v>
      </c>
      <c r="R121">
        <f t="shared" si="25"/>
        <v>6.2887007042393064</v>
      </c>
    </row>
    <row r="122" spans="1:18" x14ac:dyDescent="0.25">
      <c r="A122" s="5">
        <v>1980</v>
      </c>
      <c r="B122" s="4">
        <v>18</v>
      </c>
      <c r="C122" t="s">
        <v>14</v>
      </c>
      <c r="D122">
        <v>19.990100000000002</v>
      </c>
      <c r="E122">
        <v>20.0032</v>
      </c>
      <c r="F122">
        <v>18.356300000000001</v>
      </c>
      <c r="G122">
        <f t="shared" si="26"/>
        <v>19.449866666666669</v>
      </c>
      <c r="H122">
        <f t="shared" si="27"/>
        <v>0.9470791642377806</v>
      </c>
      <c r="K122" s="3">
        <v>1962.4233092221602</v>
      </c>
      <c r="L122">
        <v>36</v>
      </c>
      <c r="M122" t="s">
        <v>54</v>
      </c>
      <c r="N122" s="11">
        <v>29.5655</v>
      </c>
      <c r="O122">
        <v>28.306699999999999</v>
      </c>
      <c r="P122">
        <v>26.754000000000001</v>
      </c>
      <c r="Q122" s="13">
        <f t="shared" si="24"/>
        <v>28.208733333333331</v>
      </c>
      <c r="R122">
        <f t="shared" si="25"/>
        <v>1.4083079078572738</v>
      </c>
    </row>
    <row r="123" spans="1:18" x14ac:dyDescent="0.25">
      <c r="A123" s="3">
        <v>1973.6489602938577</v>
      </c>
      <c r="B123" s="4">
        <v>21</v>
      </c>
      <c r="C123" t="s">
        <v>15</v>
      </c>
      <c r="D123">
        <v>16.850000000000001</v>
      </c>
      <c r="E123">
        <v>20.630500000000001</v>
      </c>
      <c r="F123">
        <v>17.299099999999999</v>
      </c>
      <c r="G123">
        <f t="shared" si="26"/>
        <v>18.259866666666667</v>
      </c>
      <c r="H123">
        <f t="shared" si="27"/>
        <v>2.0652722588882404</v>
      </c>
      <c r="K123" s="3">
        <v>1957.7085849906734</v>
      </c>
      <c r="L123">
        <v>39</v>
      </c>
      <c r="M123" t="s">
        <v>55</v>
      </c>
      <c r="N123" s="11">
        <v>26.910299999999999</v>
      </c>
      <c r="O123">
        <v>28.778400000000001</v>
      </c>
      <c r="P123">
        <v>21.102499999999999</v>
      </c>
      <c r="Q123" s="13">
        <f t="shared" si="24"/>
        <v>25.597066666666667</v>
      </c>
      <c r="R123">
        <f t="shared" si="25"/>
        <v>4.0029110086702193</v>
      </c>
    </row>
    <row r="124" spans="1:18" x14ac:dyDescent="0.25">
      <c r="A124" s="3">
        <v>1967.1702403358374</v>
      </c>
      <c r="B124" s="4">
        <v>24</v>
      </c>
      <c r="C124" t="s">
        <v>16</v>
      </c>
      <c r="D124">
        <v>13.7027</v>
      </c>
      <c r="E124">
        <v>17.010200000000001</v>
      </c>
      <c r="F124">
        <v>15.9421</v>
      </c>
      <c r="G124">
        <f t="shared" si="26"/>
        <v>15.551666666666668</v>
      </c>
      <c r="H124">
        <f t="shared" si="27"/>
        <v>1.6879625894353627</v>
      </c>
      <c r="K124" s="3">
        <v>1952.9938607591869</v>
      </c>
      <c r="L124">
        <v>42</v>
      </c>
      <c r="M124" t="s">
        <v>56</v>
      </c>
      <c r="N124" s="11">
        <v>27.919599999999999</v>
      </c>
      <c r="O124">
        <v>25.036899999999999</v>
      </c>
      <c r="P124">
        <v>19.088000000000001</v>
      </c>
      <c r="Q124" s="13">
        <f t="shared" si="24"/>
        <v>24.014833333333332</v>
      </c>
      <c r="R124">
        <f t="shared" si="25"/>
        <v>4.5036379565117519</v>
      </c>
    </row>
    <row r="125" spans="1:18" ht="15.75" thickBot="1" x14ac:dyDescent="0.3">
      <c r="A125" s="6">
        <v>1960.6915203778171</v>
      </c>
      <c r="B125" s="4">
        <v>27</v>
      </c>
      <c r="C125" t="s">
        <v>17</v>
      </c>
      <c r="D125">
        <v>10.051600000000001</v>
      </c>
      <c r="E125">
        <v>13.712</v>
      </c>
      <c r="F125">
        <v>12.4709</v>
      </c>
      <c r="G125">
        <f t="shared" si="26"/>
        <v>12.078166666666666</v>
      </c>
      <c r="H125">
        <f t="shared" si="27"/>
        <v>1.8615347548013768</v>
      </c>
      <c r="K125" s="3">
        <v>1948.2791365277003</v>
      </c>
      <c r="L125" s="2">
        <v>45</v>
      </c>
      <c r="M125" s="2" t="s">
        <v>57</v>
      </c>
      <c r="N125" s="11">
        <v>23.439699999999998</v>
      </c>
      <c r="O125">
        <v>16.475000000000001</v>
      </c>
      <c r="P125">
        <v>23.247900000000001</v>
      </c>
      <c r="Q125" s="13">
        <f t="shared" si="24"/>
        <v>21.054199999999998</v>
      </c>
      <c r="R125">
        <f t="shared" si="25"/>
        <v>3.9668629028490643</v>
      </c>
    </row>
    <row r="126" spans="1:18" x14ac:dyDescent="0.25">
      <c r="A126" s="3">
        <v>1954.2128004197968</v>
      </c>
      <c r="B126" s="4">
        <v>30</v>
      </c>
      <c r="C126" t="s">
        <v>18</v>
      </c>
      <c r="D126">
        <v>6.1412599999999999</v>
      </c>
      <c r="E126">
        <v>14.1965</v>
      </c>
      <c r="F126">
        <v>8.6774900000000006</v>
      </c>
      <c r="G126">
        <f t="shared" si="26"/>
        <v>9.6717500000000012</v>
      </c>
      <c r="H126">
        <f t="shared" si="27"/>
        <v>4.118632974070402</v>
      </c>
    </row>
    <row r="127" spans="1:18" ht="15.75" thickBot="1" x14ac:dyDescent="0.3">
      <c r="A127" s="3">
        <v>1947.7340804617766</v>
      </c>
      <c r="B127" s="4">
        <v>33</v>
      </c>
      <c r="C127" t="s">
        <v>19</v>
      </c>
      <c r="D127">
        <v>10.8124</v>
      </c>
      <c r="E127">
        <v>13.0235</v>
      </c>
      <c r="F127">
        <v>8.3286300000000004</v>
      </c>
      <c r="G127">
        <f t="shared" si="26"/>
        <v>10.72151</v>
      </c>
      <c r="H127">
        <f t="shared" si="27"/>
        <v>2.3487543130987585</v>
      </c>
      <c r="M127" s="1"/>
      <c r="N127" s="1" t="s">
        <v>40</v>
      </c>
      <c r="O127" s="1" t="s">
        <v>41</v>
      </c>
      <c r="P127" s="1" t="s">
        <v>42</v>
      </c>
    </row>
    <row r="128" spans="1:18" ht="15.75" thickBot="1" x14ac:dyDescent="0.3">
      <c r="A128" s="3">
        <v>1941.255360503756</v>
      </c>
      <c r="B128" s="4">
        <v>36</v>
      </c>
      <c r="C128" t="s">
        <v>20</v>
      </c>
      <c r="D128">
        <v>12.312900000000001</v>
      </c>
      <c r="E128">
        <v>11.411799999999999</v>
      </c>
      <c r="F128">
        <v>10.095499999999999</v>
      </c>
      <c r="G128">
        <f t="shared" si="26"/>
        <v>11.273400000000001</v>
      </c>
      <c r="H128">
        <f t="shared" si="27"/>
        <v>1.1151599033322537</v>
      </c>
      <c r="K128" t="s">
        <v>3</v>
      </c>
      <c r="L128" s="8" t="s">
        <v>4</v>
      </c>
      <c r="M128" s="8" t="s">
        <v>5</v>
      </c>
      <c r="N128" t="s">
        <v>31</v>
      </c>
      <c r="O128" t="s">
        <v>31</v>
      </c>
      <c r="P128" t="s">
        <v>31</v>
      </c>
      <c r="Q128" t="s">
        <v>7</v>
      </c>
      <c r="R128" t="s">
        <v>8</v>
      </c>
    </row>
    <row r="129" spans="1:18" x14ac:dyDescent="0.25">
      <c r="A129" s="3">
        <v>1934.7766405457357</v>
      </c>
      <c r="B129" s="4">
        <v>39</v>
      </c>
      <c r="C129" t="s">
        <v>21</v>
      </c>
      <c r="D129">
        <v>10.667999999999999</v>
      </c>
      <c r="E129">
        <v>11.2563</v>
      </c>
      <c r="F129">
        <v>13.1098</v>
      </c>
      <c r="G129">
        <f t="shared" si="26"/>
        <v>11.678033333333332</v>
      </c>
      <c r="H129">
        <f t="shared" si="27"/>
        <v>1.2743590794330044</v>
      </c>
      <c r="K129" s="3">
        <v>2014.2852757685134</v>
      </c>
      <c r="L129">
        <v>3</v>
      </c>
      <c r="M129" t="s">
        <v>43</v>
      </c>
      <c r="N129" s="12">
        <v>1800.39</v>
      </c>
      <c r="O129">
        <v>1880.41</v>
      </c>
      <c r="P129">
        <v>1716.905</v>
      </c>
      <c r="Q129" s="13">
        <f>AVERAGE(N129:P129)</f>
        <v>1799.2349999999999</v>
      </c>
      <c r="R129">
        <f>STDEV(N129:P129)</f>
        <v>81.758618964608303</v>
      </c>
    </row>
    <row r="130" spans="1:18" x14ac:dyDescent="0.25">
      <c r="A130" s="3">
        <v>1928.2979205877155</v>
      </c>
      <c r="B130" s="4">
        <v>42</v>
      </c>
      <c r="C130" t="s">
        <v>22</v>
      </c>
      <c r="D130">
        <v>10.026300000000001</v>
      </c>
      <c r="E130">
        <v>11.254799999999999</v>
      </c>
      <c r="F130">
        <v>10.4772</v>
      </c>
      <c r="G130">
        <f t="shared" si="26"/>
        <v>10.5861</v>
      </c>
      <c r="H130">
        <f t="shared" si="27"/>
        <v>0.62144788196597722</v>
      </c>
      <c r="K130" s="3">
        <v>2009.5705515370266</v>
      </c>
      <c r="L130">
        <v>6</v>
      </c>
      <c r="M130" t="s">
        <v>44</v>
      </c>
      <c r="N130" s="12">
        <v>1686.69</v>
      </c>
      <c r="O130">
        <v>1858.58</v>
      </c>
      <c r="P130">
        <v>1206.82</v>
      </c>
      <c r="Q130" s="13">
        <f t="shared" ref="Q130:Q143" si="28">AVERAGE(N130:P130)</f>
        <v>1584.03</v>
      </c>
      <c r="R130">
        <f t="shared" ref="R130:R143" si="29">STDEV(N130:P130)</f>
        <v>337.7899955593706</v>
      </c>
    </row>
    <row r="131" spans="1:18" x14ac:dyDescent="0.25">
      <c r="A131" s="3">
        <v>1921.8192006296952</v>
      </c>
      <c r="B131" s="4">
        <v>45</v>
      </c>
      <c r="C131" t="s">
        <v>23</v>
      </c>
      <c r="D131">
        <v>11.054</v>
      </c>
      <c r="E131">
        <v>9.9843200000000003</v>
      </c>
      <c r="F131">
        <v>12.4946</v>
      </c>
      <c r="G131">
        <f t="shared" si="26"/>
        <v>11.177639999999998</v>
      </c>
      <c r="H131">
        <f t="shared" si="27"/>
        <v>1.259698994522104</v>
      </c>
      <c r="K131" s="3">
        <v>2004.8558273055401</v>
      </c>
      <c r="L131">
        <v>9</v>
      </c>
      <c r="M131" t="s">
        <v>45</v>
      </c>
      <c r="N131" s="12">
        <v>1640.48</v>
      </c>
      <c r="O131">
        <v>1858.6</v>
      </c>
      <c r="P131">
        <v>1101.2449999999999</v>
      </c>
      <c r="Q131" s="13">
        <f t="shared" si="28"/>
        <v>1533.4416666666666</v>
      </c>
      <c r="R131">
        <f t="shared" si="29"/>
        <v>389.85837506501332</v>
      </c>
    </row>
    <row r="132" spans="1:18" ht="15.75" thickBot="1" x14ac:dyDescent="0.3">
      <c r="A132" s="3">
        <v>1915.3404806716749</v>
      </c>
      <c r="B132" s="7">
        <v>48</v>
      </c>
      <c r="C132" s="2" t="s">
        <v>24</v>
      </c>
      <c r="D132">
        <v>10.531599999999999</v>
      </c>
      <c r="E132">
        <v>11.6364</v>
      </c>
      <c r="F132">
        <v>12.5528</v>
      </c>
      <c r="G132">
        <f t="shared" si="26"/>
        <v>11.573599999999999</v>
      </c>
      <c r="H132">
        <f t="shared" si="27"/>
        <v>1.0120623696195805</v>
      </c>
      <c r="K132" s="3">
        <v>2000.1411030740535</v>
      </c>
      <c r="L132">
        <v>12</v>
      </c>
      <c r="M132" t="s">
        <v>46</v>
      </c>
      <c r="N132" s="12">
        <v>1650.66</v>
      </c>
      <c r="O132">
        <v>1690.87</v>
      </c>
      <c r="P132">
        <v>1499.07</v>
      </c>
      <c r="Q132" s="13">
        <f t="shared" si="28"/>
        <v>1613.5333333333331</v>
      </c>
      <c r="R132">
        <f t="shared" si="29"/>
        <v>101.1464385598096</v>
      </c>
    </row>
    <row r="133" spans="1:18" x14ac:dyDescent="0.25">
      <c r="K133" s="3">
        <v>1995.4263788425667</v>
      </c>
      <c r="L133">
        <v>15</v>
      </c>
      <c r="M133" t="s">
        <v>47</v>
      </c>
      <c r="N133" s="12">
        <v>1579.33</v>
      </c>
      <c r="O133">
        <v>1670.39</v>
      </c>
      <c r="P133">
        <v>942.41049999999996</v>
      </c>
      <c r="Q133" s="13">
        <f t="shared" si="28"/>
        <v>1397.3768333333335</v>
      </c>
      <c r="R133">
        <f t="shared" si="29"/>
        <v>396.63428274681905</v>
      </c>
    </row>
    <row r="134" spans="1:18" ht="15.75" thickBot="1" x14ac:dyDescent="0.3">
      <c r="C134" s="1"/>
      <c r="D134" s="1" t="s">
        <v>0</v>
      </c>
      <c r="E134" s="1" t="s">
        <v>1</v>
      </c>
      <c r="F134" s="1" t="s">
        <v>2</v>
      </c>
      <c r="K134" s="5">
        <v>1990</v>
      </c>
      <c r="L134">
        <v>18</v>
      </c>
      <c r="M134" t="s">
        <v>48</v>
      </c>
      <c r="N134" s="12">
        <v>1625.18</v>
      </c>
      <c r="O134">
        <v>1628.62</v>
      </c>
      <c r="P134">
        <v>1062.21</v>
      </c>
      <c r="Q134" s="13">
        <f t="shared" si="28"/>
        <v>1438.67</v>
      </c>
      <c r="R134">
        <f t="shared" si="29"/>
        <v>326.02846056747916</v>
      </c>
    </row>
    <row r="135" spans="1:18" ht="15.75" thickBot="1" x14ac:dyDescent="0.3">
      <c r="A135" t="s">
        <v>3</v>
      </c>
      <c r="B135" s="2" t="s">
        <v>4</v>
      </c>
      <c r="C135" s="2" t="s">
        <v>5</v>
      </c>
      <c r="D135" t="s">
        <v>31</v>
      </c>
      <c r="E135" t="s">
        <v>31</v>
      </c>
      <c r="F135" t="s">
        <v>31</v>
      </c>
      <c r="G135" t="s">
        <v>7</v>
      </c>
      <c r="H135" t="s">
        <v>8</v>
      </c>
      <c r="K135" s="3">
        <v>1985.9969303795933</v>
      </c>
      <c r="L135">
        <v>21</v>
      </c>
      <c r="M135" t="s">
        <v>49</v>
      </c>
      <c r="N135" s="12">
        <v>1650.55</v>
      </c>
      <c r="O135">
        <v>1737.98</v>
      </c>
      <c r="P135">
        <v>1215.2350000000001</v>
      </c>
      <c r="Q135" s="13">
        <f t="shared" si="28"/>
        <v>1534.5883333333331</v>
      </c>
      <c r="R135">
        <f t="shared" si="29"/>
        <v>280.00163367083184</v>
      </c>
    </row>
    <row r="136" spans="1:18" x14ac:dyDescent="0.25">
      <c r="A136" s="3">
        <v>2012.5212800419797</v>
      </c>
      <c r="B136" s="4">
        <v>3</v>
      </c>
      <c r="C136" t="s">
        <v>9</v>
      </c>
      <c r="D136">
        <v>1282.1400000000001</v>
      </c>
      <c r="E136">
        <v>1266.98</v>
      </c>
      <c r="F136">
        <v>1234.47</v>
      </c>
      <c r="G136">
        <f>AVERAGE(D136:F136)</f>
        <v>1261.1966666666667</v>
      </c>
      <c r="H136">
        <f>STDEV(D136:F136)</f>
        <v>24.355542148212074</v>
      </c>
      <c r="K136" s="3">
        <v>1981.2822061481068</v>
      </c>
      <c r="L136">
        <v>24</v>
      </c>
      <c r="M136" t="s">
        <v>50</v>
      </c>
      <c r="N136" s="12">
        <v>1681.05</v>
      </c>
      <c r="O136">
        <v>1758.44</v>
      </c>
      <c r="P136">
        <v>1369.49</v>
      </c>
      <c r="Q136" s="13">
        <f t="shared" si="28"/>
        <v>1602.9933333333331</v>
      </c>
      <c r="R136">
        <f t="shared" si="29"/>
        <v>205.88870302504372</v>
      </c>
    </row>
    <row r="137" spans="1:18" x14ac:dyDescent="0.25">
      <c r="A137" s="3">
        <v>2006.0425600839594</v>
      </c>
      <c r="B137" s="4">
        <v>6</v>
      </c>
      <c r="C137" t="s">
        <v>10</v>
      </c>
      <c r="D137">
        <v>1332.09</v>
      </c>
      <c r="E137">
        <v>1256.67</v>
      </c>
      <c r="F137">
        <v>1268.78</v>
      </c>
      <c r="G137">
        <f t="shared" ref="G137:G151" si="30">AVERAGE(D137:F137)</f>
        <v>1285.8466666666666</v>
      </c>
      <c r="H137">
        <f t="shared" ref="H137:H151" si="31">STDEV(D137:F137)</f>
        <v>40.50305461731655</v>
      </c>
      <c r="K137" s="3">
        <v>1976.5674819166202</v>
      </c>
      <c r="L137">
        <v>27</v>
      </c>
      <c r="M137" t="s">
        <v>51</v>
      </c>
      <c r="N137" s="12">
        <v>1682.19</v>
      </c>
      <c r="O137">
        <v>1897.38</v>
      </c>
      <c r="P137">
        <v>1395.1100000000001</v>
      </c>
      <c r="Q137" s="13">
        <f t="shared" si="28"/>
        <v>1658.2266666666667</v>
      </c>
      <c r="R137">
        <f t="shared" si="29"/>
        <v>251.99101022324902</v>
      </c>
    </row>
    <row r="138" spans="1:18" x14ac:dyDescent="0.25">
      <c r="A138" s="3">
        <v>1999.5638401259391</v>
      </c>
      <c r="B138" s="4">
        <v>9</v>
      </c>
      <c r="C138" t="s">
        <v>11</v>
      </c>
      <c r="D138">
        <v>1286.5899999999999</v>
      </c>
      <c r="E138">
        <v>1279.1500000000001</v>
      </c>
      <c r="F138">
        <v>1215.21</v>
      </c>
      <c r="G138">
        <f t="shared" si="30"/>
        <v>1260.3166666666666</v>
      </c>
      <c r="H138">
        <f t="shared" si="31"/>
        <v>39.240246346491396</v>
      </c>
      <c r="K138" s="3">
        <v>1971.8527576851334</v>
      </c>
      <c r="L138">
        <v>30</v>
      </c>
      <c r="M138" t="s">
        <v>52</v>
      </c>
      <c r="N138" s="12">
        <v>1759.14</v>
      </c>
      <c r="O138">
        <v>1814.96</v>
      </c>
      <c r="P138">
        <v>1441.07</v>
      </c>
      <c r="Q138" s="13">
        <f t="shared" si="28"/>
        <v>1671.7233333333334</v>
      </c>
      <c r="R138">
        <f t="shared" si="29"/>
        <v>201.69206289126342</v>
      </c>
    </row>
    <row r="139" spans="1:18" x14ac:dyDescent="0.25">
      <c r="A139" s="3">
        <v>1993.0851201679186</v>
      </c>
      <c r="B139" s="4">
        <v>12</v>
      </c>
      <c r="C139" t="s">
        <v>12</v>
      </c>
      <c r="D139">
        <v>1216.1300000000001</v>
      </c>
      <c r="E139">
        <v>1252.0899999999999</v>
      </c>
      <c r="F139">
        <v>1224.67</v>
      </c>
      <c r="G139">
        <f t="shared" si="30"/>
        <v>1230.9633333333334</v>
      </c>
      <c r="H139">
        <f t="shared" si="31"/>
        <v>18.787893264901456</v>
      </c>
      <c r="K139" s="6">
        <v>1967.1380334536468</v>
      </c>
      <c r="L139">
        <v>33</v>
      </c>
      <c r="M139" t="s">
        <v>53</v>
      </c>
      <c r="N139" s="12">
        <v>1773.26</v>
      </c>
      <c r="O139">
        <v>1696.3</v>
      </c>
      <c r="P139">
        <v>1584.67</v>
      </c>
      <c r="Q139" s="13">
        <f t="shared" si="28"/>
        <v>1684.7433333333331</v>
      </c>
      <c r="R139">
        <f t="shared" si="29"/>
        <v>94.824650979232842</v>
      </c>
    </row>
    <row r="140" spans="1:18" x14ac:dyDescent="0.25">
      <c r="A140" s="3">
        <v>1986.6064002098983</v>
      </c>
      <c r="B140" s="4">
        <v>15</v>
      </c>
      <c r="C140" t="s">
        <v>13</v>
      </c>
      <c r="D140">
        <v>1248.1199999999999</v>
      </c>
      <c r="E140">
        <v>1247.49</v>
      </c>
      <c r="F140">
        <v>1227.96</v>
      </c>
      <c r="G140">
        <f t="shared" si="30"/>
        <v>1241.1899999999998</v>
      </c>
      <c r="H140">
        <f t="shared" si="31"/>
        <v>11.461845401155907</v>
      </c>
      <c r="K140" s="3">
        <v>1962.4233092221602</v>
      </c>
      <c r="L140">
        <v>36</v>
      </c>
      <c r="M140" t="s">
        <v>54</v>
      </c>
      <c r="N140" s="12">
        <v>1762.14</v>
      </c>
      <c r="O140">
        <v>1723.02</v>
      </c>
      <c r="P140">
        <v>1728.27</v>
      </c>
      <c r="Q140" s="13">
        <f t="shared" si="28"/>
        <v>1737.8100000000002</v>
      </c>
      <c r="R140">
        <f t="shared" si="29"/>
        <v>21.233282836151432</v>
      </c>
    </row>
    <row r="141" spans="1:18" x14ac:dyDescent="0.25">
      <c r="A141" s="5">
        <v>1980</v>
      </c>
      <c r="B141" s="4">
        <v>18</v>
      </c>
      <c r="C141" t="s">
        <v>14</v>
      </c>
      <c r="D141">
        <v>1490.24</v>
      </c>
      <c r="E141">
        <v>1378.18</v>
      </c>
      <c r="F141">
        <v>1233.23</v>
      </c>
      <c r="G141">
        <f t="shared" si="30"/>
        <v>1367.2166666666665</v>
      </c>
      <c r="H141">
        <f t="shared" si="31"/>
        <v>128.85527165519204</v>
      </c>
      <c r="K141" s="3">
        <v>1957.7085849906734</v>
      </c>
      <c r="L141">
        <v>39</v>
      </c>
      <c r="M141" t="s">
        <v>55</v>
      </c>
      <c r="N141" s="12">
        <v>1689.62</v>
      </c>
      <c r="O141">
        <v>1712.63</v>
      </c>
      <c r="P141">
        <v>1461.62</v>
      </c>
      <c r="Q141" s="13">
        <f t="shared" si="28"/>
        <v>1621.29</v>
      </c>
      <c r="R141">
        <f t="shared" si="29"/>
        <v>138.75606905645611</v>
      </c>
    </row>
    <row r="142" spans="1:18" x14ac:dyDescent="0.25">
      <c r="A142" s="3">
        <v>1973.6489602938577</v>
      </c>
      <c r="B142" s="4">
        <v>21</v>
      </c>
      <c r="C142" t="s">
        <v>15</v>
      </c>
      <c r="D142">
        <v>1547.76</v>
      </c>
      <c r="E142">
        <v>1650.09</v>
      </c>
      <c r="F142">
        <v>1394.15</v>
      </c>
      <c r="G142">
        <f t="shared" si="30"/>
        <v>1530.6666666666667</v>
      </c>
      <c r="H142">
        <f t="shared" si="31"/>
        <v>128.82335748354532</v>
      </c>
      <c r="K142" s="3">
        <v>1952.9938607591869</v>
      </c>
      <c r="L142">
        <v>42</v>
      </c>
      <c r="M142" t="s">
        <v>56</v>
      </c>
      <c r="N142" s="12">
        <v>1609.74</v>
      </c>
      <c r="O142">
        <v>1586.53</v>
      </c>
      <c r="P142">
        <v>1402.63</v>
      </c>
      <c r="Q142" s="13">
        <f t="shared" si="28"/>
        <v>1532.9666666666665</v>
      </c>
      <c r="R142">
        <f t="shared" si="29"/>
        <v>113.4698683939191</v>
      </c>
    </row>
    <row r="143" spans="1:18" ht="15.75" thickBot="1" x14ac:dyDescent="0.3">
      <c r="A143" s="3">
        <v>1967.1702403358374</v>
      </c>
      <c r="B143" s="4">
        <v>24</v>
      </c>
      <c r="C143" t="s">
        <v>16</v>
      </c>
      <c r="D143">
        <v>1473.57</v>
      </c>
      <c r="E143">
        <v>1596.98</v>
      </c>
      <c r="F143">
        <v>1477.13</v>
      </c>
      <c r="G143">
        <f t="shared" si="30"/>
        <v>1515.8933333333334</v>
      </c>
      <c r="H143">
        <f t="shared" si="31"/>
        <v>70.245669142896872</v>
      </c>
      <c r="K143" s="3">
        <v>1948.2791365277003</v>
      </c>
      <c r="L143" s="2">
        <v>45</v>
      </c>
      <c r="M143" s="2" t="s">
        <v>57</v>
      </c>
      <c r="N143" s="12">
        <v>1515.23</v>
      </c>
      <c r="O143">
        <v>1323.5</v>
      </c>
      <c r="P143">
        <v>1504.07</v>
      </c>
      <c r="Q143" s="13">
        <f t="shared" si="28"/>
        <v>1447.6000000000001</v>
      </c>
      <c r="R143">
        <f t="shared" si="29"/>
        <v>107.6185109542034</v>
      </c>
    </row>
    <row r="144" spans="1:18" x14ac:dyDescent="0.25">
      <c r="A144" s="6">
        <v>1960.6915203778171</v>
      </c>
      <c r="B144" s="4">
        <v>27</v>
      </c>
      <c r="C144" t="s">
        <v>17</v>
      </c>
      <c r="D144">
        <v>1228.3800000000001</v>
      </c>
      <c r="E144">
        <v>1417.12</v>
      </c>
      <c r="F144">
        <v>1377.79</v>
      </c>
      <c r="G144">
        <f t="shared" si="30"/>
        <v>1341.0966666666666</v>
      </c>
      <c r="H144">
        <f t="shared" si="31"/>
        <v>99.576590789870437</v>
      </c>
    </row>
    <row r="145" spans="1:18" ht="15.75" thickBot="1" x14ac:dyDescent="0.3">
      <c r="A145" s="3">
        <v>1954.2128004197968</v>
      </c>
      <c r="B145" s="4">
        <v>30</v>
      </c>
      <c r="C145" t="s">
        <v>18</v>
      </c>
      <c r="D145">
        <v>728.93499999999995</v>
      </c>
      <c r="E145">
        <v>1619.91</v>
      </c>
      <c r="F145">
        <v>1036.52</v>
      </c>
      <c r="G145">
        <f t="shared" si="30"/>
        <v>1128.4550000000002</v>
      </c>
      <c r="H145">
        <f t="shared" si="31"/>
        <v>452.54629136144712</v>
      </c>
      <c r="M145" s="1"/>
      <c r="N145" s="1" t="s">
        <v>40</v>
      </c>
      <c r="O145" s="1" t="s">
        <v>41</v>
      </c>
      <c r="P145" s="1" t="s">
        <v>42</v>
      </c>
    </row>
    <row r="146" spans="1:18" ht="15.75" thickBot="1" x14ac:dyDescent="0.3">
      <c r="A146" s="3">
        <v>1947.7340804617766</v>
      </c>
      <c r="B146" s="4">
        <v>33</v>
      </c>
      <c r="C146" t="s">
        <v>19</v>
      </c>
      <c r="D146">
        <v>1404.46</v>
      </c>
      <c r="E146">
        <v>1699.41</v>
      </c>
      <c r="F146">
        <v>1023.59</v>
      </c>
      <c r="G146">
        <f t="shared" si="30"/>
        <v>1375.82</v>
      </c>
      <c r="H146">
        <f t="shared" si="31"/>
        <v>338.81905982397143</v>
      </c>
      <c r="K146" t="s">
        <v>3</v>
      </c>
      <c r="L146" s="8" t="s">
        <v>4</v>
      </c>
      <c r="M146" s="8" t="s">
        <v>5</v>
      </c>
      <c r="N146" t="s">
        <v>32</v>
      </c>
      <c r="O146" t="s">
        <v>32</v>
      </c>
      <c r="P146" t="s">
        <v>32</v>
      </c>
      <c r="Q146" t="s">
        <v>7</v>
      </c>
      <c r="R146" t="s">
        <v>8</v>
      </c>
    </row>
    <row r="147" spans="1:18" x14ac:dyDescent="0.25">
      <c r="A147" s="3">
        <v>1941.255360503756</v>
      </c>
      <c r="B147" s="4">
        <v>36</v>
      </c>
      <c r="C147" t="s">
        <v>20</v>
      </c>
      <c r="D147">
        <v>1551.76</v>
      </c>
      <c r="E147">
        <v>1488.22</v>
      </c>
      <c r="F147">
        <v>1305.97</v>
      </c>
      <c r="G147">
        <f t="shared" si="30"/>
        <v>1448.6499999999999</v>
      </c>
      <c r="H147">
        <f t="shared" si="31"/>
        <v>127.5833833224374</v>
      </c>
      <c r="K147" s="3">
        <v>2014.2852757685134</v>
      </c>
      <c r="L147">
        <v>3</v>
      </c>
      <c r="M147" t="s">
        <v>43</v>
      </c>
      <c r="N147" s="12">
        <v>1519.47</v>
      </c>
      <c r="O147">
        <v>1488.85</v>
      </c>
      <c r="P147">
        <v>1415.13</v>
      </c>
      <c r="Q147" s="10">
        <f>AVERAGE(N147:P147)</f>
        <v>1474.4833333333333</v>
      </c>
      <c r="R147">
        <f>STDEV(N147:P147)</f>
        <v>53.633102962007776</v>
      </c>
    </row>
    <row r="148" spans="1:18" x14ac:dyDescent="0.25">
      <c r="A148" s="3">
        <v>1934.7766405457357</v>
      </c>
      <c r="B148" s="4">
        <v>39</v>
      </c>
      <c r="C148" t="s">
        <v>21</v>
      </c>
      <c r="D148">
        <v>1462.39</v>
      </c>
      <c r="E148">
        <v>1445.2</v>
      </c>
      <c r="F148">
        <v>1682.86</v>
      </c>
      <c r="G148">
        <f t="shared" si="30"/>
        <v>1530.1499999999999</v>
      </c>
      <c r="H148">
        <f t="shared" si="31"/>
        <v>132.52974043587338</v>
      </c>
      <c r="K148" s="3">
        <v>2009.5705515370266</v>
      </c>
      <c r="L148">
        <v>6</v>
      </c>
      <c r="M148" t="s">
        <v>44</v>
      </c>
      <c r="N148" s="12">
        <v>1440.34</v>
      </c>
      <c r="O148">
        <v>1524.28</v>
      </c>
      <c r="P148">
        <v>1340.36</v>
      </c>
      <c r="Q148" s="10">
        <f t="shared" ref="Q148:Q161" si="32">AVERAGE(N148:P148)</f>
        <v>1434.9933333333331</v>
      </c>
      <c r="R148">
        <f t="shared" ref="R148:R161" si="33">STDEV(N148:P148)</f>
        <v>92.076499354250757</v>
      </c>
    </row>
    <row r="149" spans="1:18" x14ac:dyDescent="0.25">
      <c r="A149" s="3">
        <v>1928.2979205877155</v>
      </c>
      <c r="B149" s="4">
        <v>42</v>
      </c>
      <c r="C149" t="s">
        <v>22</v>
      </c>
      <c r="D149">
        <v>1363.45</v>
      </c>
      <c r="E149">
        <v>1516.42</v>
      </c>
      <c r="F149">
        <v>1528.9</v>
      </c>
      <c r="G149">
        <f t="shared" si="30"/>
        <v>1469.5900000000001</v>
      </c>
      <c r="H149">
        <f t="shared" si="31"/>
        <v>92.131494615033816</v>
      </c>
      <c r="K149" s="3">
        <v>2004.8558273055401</v>
      </c>
      <c r="L149">
        <v>9</v>
      </c>
      <c r="M149" t="s">
        <v>45</v>
      </c>
      <c r="N149" s="12">
        <v>1441.14</v>
      </c>
      <c r="O149">
        <v>1538.1</v>
      </c>
      <c r="P149">
        <v>1370.29</v>
      </c>
      <c r="Q149" s="10">
        <f t="shared" si="32"/>
        <v>1449.8433333333332</v>
      </c>
      <c r="R149">
        <f t="shared" si="33"/>
        <v>84.242863397045852</v>
      </c>
    </row>
    <row r="150" spans="1:18" x14ac:dyDescent="0.25">
      <c r="A150" s="3">
        <v>1921.8192006296952</v>
      </c>
      <c r="B150" s="4">
        <v>45</v>
      </c>
      <c r="C150" t="s">
        <v>23</v>
      </c>
      <c r="D150">
        <v>1575.37</v>
      </c>
      <c r="E150">
        <v>1427.48</v>
      </c>
      <c r="F150">
        <v>1502.66</v>
      </c>
      <c r="G150">
        <f t="shared" si="30"/>
        <v>1501.8366666666668</v>
      </c>
      <c r="H150">
        <f t="shared" si="31"/>
        <v>73.948437666615533</v>
      </c>
      <c r="K150" s="3">
        <v>2000.1411030740535</v>
      </c>
      <c r="L150">
        <v>12</v>
      </c>
      <c r="M150" t="s">
        <v>46</v>
      </c>
      <c r="N150" s="12">
        <v>1455.68</v>
      </c>
      <c r="O150">
        <v>1459.03</v>
      </c>
      <c r="P150">
        <v>1407.04</v>
      </c>
      <c r="Q150" s="10">
        <f t="shared" si="32"/>
        <v>1440.5833333333333</v>
      </c>
      <c r="R150">
        <f t="shared" si="33"/>
        <v>29.097629342153201</v>
      </c>
    </row>
    <row r="151" spans="1:18" ht="15.75" thickBot="1" x14ac:dyDescent="0.3">
      <c r="A151" s="3">
        <v>1915.3404806716749</v>
      </c>
      <c r="B151" s="7">
        <v>48</v>
      </c>
      <c r="C151" s="2" t="s">
        <v>24</v>
      </c>
      <c r="D151">
        <v>1522.66</v>
      </c>
      <c r="E151">
        <v>1723.9</v>
      </c>
      <c r="F151">
        <v>1365.69</v>
      </c>
      <c r="G151">
        <f t="shared" si="30"/>
        <v>1537.4166666666667</v>
      </c>
      <c r="H151">
        <f t="shared" si="31"/>
        <v>179.56035317779185</v>
      </c>
      <c r="K151" s="3">
        <v>1995.4263788425667</v>
      </c>
      <c r="L151">
        <v>15</v>
      </c>
      <c r="M151" t="s">
        <v>47</v>
      </c>
      <c r="N151" s="12">
        <v>1461.31</v>
      </c>
      <c r="O151">
        <v>1501.63</v>
      </c>
      <c r="P151">
        <v>1418.7350000000001</v>
      </c>
      <c r="Q151" s="10">
        <f t="shared" si="32"/>
        <v>1460.5583333333334</v>
      </c>
      <c r="R151">
        <f t="shared" si="33"/>
        <v>41.45261159846666</v>
      </c>
    </row>
    <row r="152" spans="1:18" x14ac:dyDescent="0.25">
      <c r="K152" s="5">
        <v>1990</v>
      </c>
      <c r="L152">
        <v>18</v>
      </c>
      <c r="M152" t="s">
        <v>48</v>
      </c>
      <c r="N152" s="12">
        <v>1440.53</v>
      </c>
      <c r="O152">
        <v>1457.46</v>
      </c>
      <c r="P152">
        <v>1354.38</v>
      </c>
      <c r="Q152" s="10">
        <f t="shared" si="32"/>
        <v>1417.4566666666667</v>
      </c>
      <c r="R152">
        <f t="shared" si="33"/>
        <v>55.277985069404686</v>
      </c>
    </row>
    <row r="153" spans="1:18" ht="15.75" thickBot="1" x14ac:dyDescent="0.3">
      <c r="C153" s="1"/>
      <c r="D153" s="1" t="s">
        <v>0</v>
      </c>
      <c r="E153" s="1" t="s">
        <v>1</v>
      </c>
      <c r="F153" s="1" t="s">
        <v>2</v>
      </c>
      <c r="K153" s="3">
        <v>1985.9969303795933</v>
      </c>
      <c r="L153">
        <v>21</v>
      </c>
      <c r="M153" t="s">
        <v>49</v>
      </c>
      <c r="N153" s="12">
        <v>1475.39</v>
      </c>
      <c r="O153">
        <v>1480.28</v>
      </c>
      <c r="P153">
        <v>1476.4749999999999</v>
      </c>
      <c r="Q153" s="10">
        <f t="shared" si="32"/>
        <v>1477.3816666666669</v>
      </c>
      <c r="R153">
        <f t="shared" si="33"/>
        <v>2.5679872144021934</v>
      </c>
    </row>
    <row r="154" spans="1:18" ht="15.75" thickBot="1" x14ac:dyDescent="0.3">
      <c r="A154" t="s">
        <v>3</v>
      </c>
      <c r="B154" s="2" t="s">
        <v>4</v>
      </c>
      <c r="C154" s="2" t="s">
        <v>5</v>
      </c>
      <c r="D154" t="s">
        <v>32</v>
      </c>
      <c r="E154" t="s">
        <v>32</v>
      </c>
      <c r="F154" t="s">
        <v>32</v>
      </c>
      <c r="G154" t="s">
        <v>7</v>
      </c>
      <c r="H154" t="s">
        <v>8</v>
      </c>
      <c r="K154" s="3">
        <v>1981.2822061481068</v>
      </c>
      <c r="L154">
        <v>24</v>
      </c>
      <c r="M154" t="s">
        <v>50</v>
      </c>
      <c r="N154" s="12">
        <v>1476.32</v>
      </c>
      <c r="O154">
        <v>1461.42</v>
      </c>
      <c r="P154">
        <v>1463.12</v>
      </c>
      <c r="Q154" s="10">
        <f t="shared" si="32"/>
        <v>1466.9533333333331</v>
      </c>
      <c r="R154">
        <f t="shared" si="33"/>
        <v>8.156183748134465</v>
      </c>
    </row>
    <row r="155" spans="1:18" x14ac:dyDescent="0.25">
      <c r="A155" s="3">
        <v>2012.5212800419797</v>
      </c>
      <c r="B155" s="4">
        <v>3</v>
      </c>
      <c r="C155" t="s">
        <v>9</v>
      </c>
      <c r="D155">
        <v>1363.88</v>
      </c>
      <c r="E155">
        <v>1341.81</v>
      </c>
      <c r="F155">
        <v>1294.68</v>
      </c>
      <c r="G155">
        <f>AVERAGE(D155:F155)</f>
        <v>1333.4566666666667</v>
      </c>
      <c r="H155">
        <f>STDEV(D155:F155)</f>
        <v>35.348177227876036</v>
      </c>
      <c r="K155" s="3">
        <v>1976.5674819166202</v>
      </c>
      <c r="L155">
        <v>27</v>
      </c>
      <c r="M155" t="s">
        <v>51</v>
      </c>
      <c r="N155" s="12">
        <v>1430.23</v>
      </c>
      <c r="O155">
        <v>1512.1</v>
      </c>
      <c r="P155">
        <v>1575.03</v>
      </c>
      <c r="Q155" s="10">
        <f t="shared" si="32"/>
        <v>1505.7866666666666</v>
      </c>
      <c r="R155">
        <f t="shared" si="33"/>
        <v>72.606154238696121</v>
      </c>
    </row>
    <row r="156" spans="1:18" x14ac:dyDescent="0.25">
      <c r="A156" s="3">
        <v>2006.0425600839594</v>
      </c>
      <c r="B156" s="4">
        <v>6</v>
      </c>
      <c r="C156" t="s">
        <v>10</v>
      </c>
      <c r="D156">
        <v>1414.88</v>
      </c>
      <c r="E156">
        <v>1368.75</v>
      </c>
      <c r="F156">
        <v>1287.08</v>
      </c>
      <c r="G156">
        <f t="shared" ref="G156:G170" si="34">AVERAGE(D156:F156)</f>
        <v>1356.9033333333334</v>
      </c>
      <c r="H156">
        <f t="shared" ref="H156:H170" si="35">STDEV(D156:F156)</f>
        <v>64.718371683265829</v>
      </c>
      <c r="K156" s="3">
        <v>1971.8527576851334</v>
      </c>
      <c r="L156">
        <v>30</v>
      </c>
      <c r="M156" t="s">
        <v>52</v>
      </c>
      <c r="N156" s="12">
        <v>1476.69</v>
      </c>
      <c r="O156">
        <v>1507.59</v>
      </c>
      <c r="P156">
        <v>1530.93</v>
      </c>
      <c r="Q156" s="10">
        <f t="shared" si="32"/>
        <v>1505.07</v>
      </c>
      <c r="R156">
        <f t="shared" si="33"/>
        <v>27.207668036786981</v>
      </c>
    </row>
    <row r="157" spans="1:18" x14ac:dyDescent="0.25">
      <c r="A157" s="3">
        <v>1999.5638401259391</v>
      </c>
      <c r="B157" s="4">
        <v>9</v>
      </c>
      <c r="C157" t="s">
        <v>11</v>
      </c>
      <c r="D157">
        <v>1394.08</v>
      </c>
      <c r="E157">
        <v>1328.67</v>
      </c>
      <c r="F157">
        <v>1359</v>
      </c>
      <c r="G157">
        <f t="shared" si="34"/>
        <v>1360.5833333333333</v>
      </c>
      <c r="H157">
        <f t="shared" si="35"/>
        <v>32.733732346515701</v>
      </c>
      <c r="K157" s="6">
        <v>1967.1380334536468</v>
      </c>
      <c r="L157">
        <v>33</v>
      </c>
      <c r="M157" t="s">
        <v>53</v>
      </c>
      <c r="N157" s="12">
        <v>1490.87</v>
      </c>
      <c r="O157">
        <v>1486.82</v>
      </c>
      <c r="P157">
        <v>1494.0050000000001</v>
      </c>
      <c r="Q157" s="10">
        <f t="shared" si="32"/>
        <v>1490.5649999999998</v>
      </c>
      <c r="R157">
        <f t="shared" si="33"/>
        <v>3.6021972461263942</v>
      </c>
    </row>
    <row r="158" spans="1:18" x14ac:dyDescent="0.25">
      <c r="A158" s="3">
        <v>1993.0851201679186</v>
      </c>
      <c r="B158" s="4">
        <v>12</v>
      </c>
      <c r="C158" t="s">
        <v>12</v>
      </c>
      <c r="D158">
        <v>1394.52</v>
      </c>
      <c r="E158">
        <v>1383.78</v>
      </c>
      <c r="F158">
        <v>1339.89</v>
      </c>
      <c r="G158">
        <f t="shared" si="34"/>
        <v>1372.7300000000002</v>
      </c>
      <c r="H158">
        <f t="shared" si="35"/>
        <v>28.942807396657223</v>
      </c>
      <c r="K158" s="3">
        <v>1962.4233092221602</v>
      </c>
      <c r="L158">
        <v>36</v>
      </c>
      <c r="M158" t="s">
        <v>54</v>
      </c>
      <c r="N158" s="12">
        <v>1497.49</v>
      </c>
      <c r="O158">
        <v>1495</v>
      </c>
      <c r="P158">
        <v>1457.08</v>
      </c>
      <c r="Q158" s="10">
        <f t="shared" si="32"/>
        <v>1483.1899999999998</v>
      </c>
      <c r="R158">
        <f t="shared" si="33"/>
        <v>22.646171861928497</v>
      </c>
    </row>
    <row r="159" spans="1:18" x14ac:dyDescent="0.25">
      <c r="A159" s="3">
        <v>1986.6064002098983</v>
      </c>
      <c r="B159" s="4">
        <v>15</v>
      </c>
      <c r="C159" t="s">
        <v>13</v>
      </c>
      <c r="D159">
        <v>1391.58</v>
      </c>
      <c r="E159">
        <v>1373.54</v>
      </c>
      <c r="F159">
        <v>1377.49</v>
      </c>
      <c r="G159">
        <f t="shared" si="34"/>
        <v>1380.87</v>
      </c>
      <c r="H159">
        <f t="shared" si="35"/>
        <v>9.4830743959962405</v>
      </c>
      <c r="K159" s="3">
        <v>1957.7085849906734</v>
      </c>
      <c r="L159">
        <v>39</v>
      </c>
      <c r="M159" t="s">
        <v>55</v>
      </c>
      <c r="N159" s="12">
        <v>1460.76</v>
      </c>
      <c r="O159">
        <v>1487.02</v>
      </c>
      <c r="P159">
        <v>1361.02</v>
      </c>
      <c r="Q159" s="10">
        <f t="shared" si="32"/>
        <v>1436.2666666666664</v>
      </c>
      <c r="R159">
        <f t="shared" si="33"/>
        <v>66.475127178015484</v>
      </c>
    </row>
    <row r="160" spans="1:18" x14ac:dyDescent="0.25">
      <c r="A160" s="5">
        <v>1980</v>
      </c>
      <c r="B160" s="4">
        <v>18</v>
      </c>
      <c r="C160" t="s">
        <v>14</v>
      </c>
      <c r="D160">
        <v>1408.66</v>
      </c>
      <c r="E160">
        <v>1445.84</v>
      </c>
      <c r="F160">
        <v>1409.13</v>
      </c>
      <c r="G160">
        <f t="shared" si="34"/>
        <v>1421.21</v>
      </c>
      <c r="H160">
        <f t="shared" si="35"/>
        <v>21.331500181656132</v>
      </c>
      <c r="K160" s="3">
        <v>1952.9938607591869</v>
      </c>
      <c r="L160">
        <v>42</v>
      </c>
      <c r="M160" t="s">
        <v>56</v>
      </c>
      <c r="N160" s="12">
        <v>1474.41</v>
      </c>
      <c r="O160">
        <v>1482.24</v>
      </c>
      <c r="P160">
        <v>1497.18</v>
      </c>
      <c r="Q160" s="10">
        <f t="shared" si="32"/>
        <v>1484.61</v>
      </c>
      <c r="R160">
        <f t="shared" si="33"/>
        <v>11.568530589491473</v>
      </c>
    </row>
    <row r="161" spans="1:18" ht="15.75" thickBot="1" x14ac:dyDescent="0.3">
      <c r="A161" s="3">
        <v>1973.6489602938577</v>
      </c>
      <c r="B161" s="4">
        <v>21</v>
      </c>
      <c r="C161" t="s">
        <v>15</v>
      </c>
      <c r="D161">
        <v>1369.93</v>
      </c>
      <c r="E161">
        <v>1488.61</v>
      </c>
      <c r="F161">
        <v>1397.33</v>
      </c>
      <c r="G161">
        <f t="shared" si="34"/>
        <v>1418.6233333333332</v>
      </c>
      <c r="H161">
        <f t="shared" si="35"/>
        <v>62.139280115988832</v>
      </c>
      <c r="K161" s="3">
        <v>1948.2791365277003</v>
      </c>
      <c r="L161" s="2">
        <v>45</v>
      </c>
      <c r="M161" s="2" t="s">
        <v>57</v>
      </c>
      <c r="N161" s="12">
        <v>1429.92</v>
      </c>
      <c r="O161">
        <v>1553.79</v>
      </c>
      <c r="P161">
        <v>1534.36</v>
      </c>
      <c r="Q161" s="10">
        <f t="shared" si="32"/>
        <v>1506.0233333333333</v>
      </c>
      <c r="R161">
        <f t="shared" si="33"/>
        <v>66.619585958885423</v>
      </c>
    </row>
    <row r="162" spans="1:18" x14ac:dyDescent="0.25">
      <c r="A162" s="3">
        <v>1967.1702403358374</v>
      </c>
      <c r="B162" s="4">
        <v>24</v>
      </c>
      <c r="C162" t="s">
        <v>16</v>
      </c>
      <c r="D162">
        <v>1314.87</v>
      </c>
      <c r="E162">
        <v>1474.98</v>
      </c>
      <c r="F162">
        <v>1411.18</v>
      </c>
      <c r="G162">
        <f t="shared" si="34"/>
        <v>1400.3433333333332</v>
      </c>
      <c r="H162">
        <f t="shared" si="35"/>
        <v>80.603213542223884</v>
      </c>
    </row>
    <row r="163" spans="1:18" ht="15.75" thickBot="1" x14ac:dyDescent="0.3">
      <c r="A163" s="6">
        <v>1960.6915203778171</v>
      </c>
      <c r="B163" s="4">
        <v>27</v>
      </c>
      <c r="C163" t="s">
        <v>17</v>
      </c>
      <c r="D163">
        <v>1435.11</v>
      </c>
      <c r="E163">
        <v>1457.69</v>
      </c>
      <c r="F163">
        <v>1373.37</v>
      </c>
      <c r="G163">
        <f t="shared" si="34"/>
        <v>1422.0566666666666</v>
      </c>
      <c r="H163">
        <f t="shared" si="35"/>
        <v>43.649258107479206</v>
      </c>
      <c r="M163" s="1"/>
      <c r="N163" s="1" t="s">
        <v>40</v>
      </c>
      <c r="O163" s="1" t="s">
        <v>41</v>
      </c>
      <c r="P163" s="1" t="s">
        <v>42</v>
      </c>
    </row>
    <row r="164" spans="1:18" ht="15.75" thickBot="1" x14ac:dyDescent="0.3">
      <c r="A164" s="3">
        <v>1954.2128004197968</v>
      </c>
      <c r="B164" s="4">
        <v>30</v>
      </c>
      <c r="C164" t="s">
        <v>18</v>
      </c>
      <c r="D164">
        <v>1190.17</v>
      </c>
      <c r="E164">
        <v>1429.49</v>
      </c>
      <c r="F164">
        <v>1262.07</v>
      </c>
      <c r="G164">
        <f t="shared" si="34"/>
        <v>1293.9099999999999</v>
      </c>
      <c r="H164">
        <f t="shared" si="35"/>
        <v>122.79598853382792</v>
      </c>
      <c r="K164" t="s">
        <v>3</v>
      </c>
      <c r="L164" s="8" t="s">
        <v>4</v>
      </c>
      <c r="M164" s="8" t="s">
        <v>5</v>
      </c>
      <c r="N164" t="s">
        <v>33</v>
      </c>
      <c r="O164" t="s">
        <v>33</v>
      </c>
      <c r="P164" t="s">
        <v>33</v>
      </c>
      <c r="Q164" t="s">
        <v>7</v>
      </c>
      <c r="R164" t="s">
        <v>8</v>
      </c>
    </row>
    <row r="165" spans="1:18" x14ac:dyDescent="0.25">
      <c r="A165" s="3">
        <v>1947.7340804617766</v>
      </c>
      <c r="B165" s="4">
        <v>33</v>
      </c>
      <c r="C165" t="s">
        <v>19</v>
      </c>
      <c r="D165">
        <v>1419.13</v>
      </c>
      <c r="E165">
        <v>1436.82</v>
      </c>
      <c r="F165">
        <v>1437.71</v>
      </c>
      <c r="G165">
        <f t="shared" si="34"/>
        <v>1431.22</v>
      </c>
      <c r="H165">
        <f t="shared" si="35"/>
        <v>10.479699423170427</v>
      </c>
      <c r="K165" s="3">
        <v>2014.2852757685134</v>
      </c>
      <c r="L165">
        <v>3</v>
      </c>
      <c r="M165" t="s">
        <v>43</v>
      </c>
      <c r="N165" s="11">
        <v>3.9022999999999999</v>
      </c>
      <c r="O165">
        <v>4.4244899999999996</v>
      </c>
      <c r="P165">
        <v>6.4147949999999998</v>
      </c>
      <c r="Q165" s="10">
        <f>AVERAGE(N165:P165)</f>
        <v>4.9138616666666666</v>
      </c>
      <c r="R165">
        <f>STDEV(N165:P165)</f>
        <v>1.3258096591737185</v>
      </c>
    </row>
    <row r="166" spans="1:18" x14ac:dyDescent="0.25">
      <c r="A166" s="3">
        <v>1941.255360503756</v>
      </c>
      <c r="B166" s="4">
        <v>36</v>
      </c>
      <c r="C166" t="s">
        <v>20</v>
      </c>
      <c r="D166">
        <v>1384.75</v>
      </c>
      <c r="E166">
        <v>1345.13</v>
      </c>
      <c r="F166">
        <v>1455.04</v>
      </c>
      <c r="G166">
        <f t="shared" si="34"/>
        <v>1394.9733333333334</v>
      </c>
      <c r="H166">
        <f t="shared" si="35"/>
        <v>55.663627561750999</v>
      </c>
      <c r="K166" s="3">
        <v>2009.5705515370266</v>
      </c>
      <c r="L166">
        <v>6</v>
      </c>
      <c r="M166" t="s">
        <v>44</v>
      </c>
      <c r="N166" s="11">
        <v>4.0886100000000001</v>
      </c>
      <c r="O166">
        <v>4.93302</v>
      </c>
      <c r="P166">
        <v>1.6069100000000001</v>
      </c>
      <c r="Q166" s="10">
        <f t="shared" ref="Q166:Q179" si="36">AVERAGE(N166:P166)</f>
        <v>3.5428466666666671</v>
      </c>
      <c r="R166">
        <f t="shared" ref="R166:R179" si="37">STDEV(N166:P166)</f>
        <v>1.7289144412125566</v>
      </c>
    </row>
    <row r="167" spans="1:18" x14ac:dyDescent="0.25">
      <c r="A167" s="3">
        <v>1934.7766405457357</v>
      </c>
      <c r="B167" s="4">
        <v>39</v>
      </c>
      <c r="C167" t="s">
        <v>21</v>
      </c>
      <c r="D167">
        <v>1367.58</v>
      </c>
      <c r="E167">
        <v>1349.68</v>
      </c>
      <c r="F167">
        <v>1410.47</v>
      </c>
      <c r="G167">
        <f t="shared" si="34"/>
        <v>1375.91</v>
      </c>
      <c r="H167">
        <f t="shared" si="35"/>
        <v>31.239361389119335</v>
      </c>
      <c r="K167" s="3">
        <v>2004.8558273055401</v>
      </c>
      <c r="L167">
        <v>9</v>
      </c>
      <c r="M167" t="s">
        <v>45</v>
      </c>
      <c r="N167" s="11">
        <v>4.2863600000000002</v>
      </c>
      <c r="O167">
        <v>4.6747399999999999</v>
      </c>
      <c r="P167">
        <v>3.30382</v>
      </c>
      <c r="Q167" s="10">
        <f t="shared" si="36"/>
        <v>4.088306666666667</v>
      </c>
      <c r="R167">
        <f t="shared" si="37"/>
        <v>0.70659341472541992</v>
      </c>
    </row>
    <row r="168" spans="1:18" x14ac:dyDescent="0.25">
      <c r="A168" s="3">
        <v>1928.2979205877155</v>
      </c>
      <c r="B168" s="4">
        <v>42</v>
      </c>
      <c r="C168" t="s">
        <v>22</v>
      </c>
      <c r="D168">
        <v>1397.04</v>
      </c>
      <c r="E168">
        <v>1446.82</v>
      </c>
      <c r="F168">
        <v>1397.83</v>
      </c>
      <c r="G168">
        <f t="shared" si="34"/>
        <v>1413.8966666666665</v>
      </c>
      <c r="H168">
        <f t="shared" si="35"/>
        <v>28.515178998795239</v>
      </c>
      <c r="K168" s="3">
        <v>2000.1411030740535</v>
      </c>
      <c r="L168">
        <v>12</v>
      </c>
      <c r="M168" t="s">
        <v>46</v>
      </c>
      <c r="N168" s="11">
        <v>4.4357100000000003</v>
      </c>
      <c r="O168">
        <v>4.81569</v>
      </c>
      <c r="P168">
        <v>0.778922</v>
      </c>
      <c r="Q168" s="10">
        <f t="shared" si="36"/>
        <v>3.3434406666666665</v>
      </c>
      <c r="R168">
        <f t="shared" si="37"/>
        <v>2.2290498410446848</v>
      </c>
    </row>
    <row r="169" spans="1:18" x14ac:dyDescent="0.25">
      <c r="A169" s="3">
        <v>1921.8192006296952</v>
      </c>
      <c r="B169" s="4">
        <v>45</v>
      </c>
      <c r="C169" t="s">
        <v>23</v>
      </c>
      <c r="D169">
        <v>1420.49</v>
      </c>
      <c r="E169">
        <v>1417.87</v>
      </c>
      <c r="F169">
        <v>1404.55</v>
      </c>
      <c r="G169">
        <f t="shared" si="34"/>
        <v>1414.3033333333333</v>
      </c>
      <c r="H169">
        <f t="shared" si="35"/>
        <v>8.5476156519425608</v>
      </c>
      <c r="K169" s="3">
        <v>1995.4263788425667</v>
      </c>
      <c r="L169">
        <v>15</v>
      </c>
      <c r="M169" t="s">
        <v>47</v>
      </c>
      <c r="N169" s="11">
        <v>3.8197800000000002</v>
      </c>
      <c r="O169">
        <v>4.5738300000000001</v>
      </c>
      <c r="P169">
        <v>9.1220149999999993</v>
      </c>
      <c r="Q169" s="10">
        <f t="shared" si="36"/>
        <v>5.838541666666667</v>
      </c>
      <c r="R169">
        <f t="shared" si="37"/>
        <v>2.8684570240215082</v>
      </c>
    </row>
    <row r="170" spans="1:18" ht="15.75" thickBot="1" x14ac:dyDescent="0.3">
      <c r="A170" s="3">
        <v>1915.3404806716749</v>
      </c>
      <c r="B170" s="7">
        <v>48</v>
      </c>
      <c r="C170" s="2" t="s">
        <v>24</v>
      </c>
      <c r="D170">
        <v>1366.7</v>
      </c>
      <c r="E170">
        <v>1416.52</v>
      </c>
      <c r="F170">
        <v>1397.93</v>
      </c>
      <c r="G170">
        <f t="shared" si="34"/>
        <v>1393.7166666666669</v>
      </c>
      <c r="H170">
        <f t="shared" si="35"/>
        <v>25.175826368429934</v>
      </c>
      <c r="K170" s="5">
        <v>1990</v>
      </c>
      <c r="L170">
        <v>18</v>
      </c>
      <c r="M170" t="s">
        <v>48</v>
      </c>
      <c r="N170" s="11">
        <v>3.7591600000000001</v>
      </c>
      <c r="O170">
        <v>4.2860300000000002</v>
      </c>
      <c r="P170">
        <v>3.0884299999999998</v>
      </c>
      <c r="Q170" s="10">
        <f t="shared" si="36"/>
        <v>3.711206666666667</v>
      </c>
      <c r="R170">
        <f t="shared" si="37"/>
        <v>0.60023835401724357</v>
      </c>
    </row>
    <row r="171" spans="1:18" x14ac:dyDescent="0.25">
      <c r="K171" s="3">
        <v>1985.9969303795933</v>
      </c>
      <c r="L171">
        <v>21</v>
      </c>
      <c r="M171" t="s">
        <v>49</v>
      </c>
      <c r="N171" s="11">
        <v>3.9525600000000001</v>
      </c>
      <c r="O171">
        <v>4.0687899999999999</v>
      </c>
      <c r="P171">
        <v>4.5035349999999994</v>
      </c>
      <c r="Q171" s="10">
        <f t="shared" si="36"/>
        <v>4.1749616666666665</v>
      </c>
      <c r="R171">
        <f t="shared" si="37"/>
        <v>0.29042672011771425</v>
      </c>
    </row>
    <row r="172" spans="1:18" ht="15.75" thickBot="1" x14ac:dyDescent="0.3">
      <c r="C172" s="1"/>
      <c r="D172" s="1" t="s">
        <v>0</v>
      </c>
      <c r="E172" s="1" t="s">
        <v>1</v>
      </c>
      <c r="F172" s="1" t="s">
        <v>2</v>
      </c>
      <c r="K172" s="3">
        <v>1981.2822061481068</v>
      </c>
      <c r="L172">
        <v>24</v>
      </c>
      <c r="M172" t="s">
        <v>50</v>
      </c>
      <c r="N172" s="11">
        <v>4.1981400000000004</v>
      </c>
      <c r="O172">
        <v>4.3637499999999996</v>
      </c>
      <c r="P172">
        <v>7.5583099999999996</v>
      </c>
      <c r="Q172" s="10">
        <f t="shared" si="36"/>
        <v>5.3734000000000002</v>
      </c>
      <c r="R172">
        <f t="shared" si="37"/>
        <v>1.8939985346087251</v>
      </c>
    </row>
    <row r="173" spans="1:18" ht="15.75" thickBot="1" x14ac:dyDescent="0.3">
      <c r="A173" t="s">
        <v>3</v>
      </c>
      <c r="B173" s="2" t="s">
        <v>4</v>
      </c>
      <c r="C173" s="2" t="s">
        <v>5</v>
      </c>
      <c r="D173" t="s">
        <v>33</v>
      </c>
      <c r="E173" t="s">
        <v>33</v>
      </c>
      <c r="F173" t="s">
        <v>33</v>
      </c>
      <c r="G173" t="s">
        <v>7</v>
      </c>
      <c r="H173" t="s">
        <v>8</v>
      </c>
      <c r="K173" s="3">
        <v>1976.5674819166202</v>
      </c>
      <c r="L173">
        <v>27</v>
      </c>
      <c r="M173" t="s">
        <v>51</v>
      </c>
      <c r="N173" s="11">
        <v>4.4179899999999996</v>
      </c>
      <c r="O173">
        <v>4.6616099999999996</v>
      </c>
      <c r="P173">
        <v>2.5775649999999999</v>
      </c>
      <c r="Q173" s="10">
        <f t="shared" si="36"/>
        <v>3.8857216666666665</v>
      </c>
      <c r="R173">
        <f t="shared" si="37"/>
        <v>1.1394266428815545</v>
      </c>
    </row>
    <row r="174" spans="1:18" x14ac:dyDescent="0.25">
      <c r="A174" s="3">
        <v>2012.5212800419797</v>
      </c>
      <c r="B174" s="4">
        <v>3</v>
      </c>
      <c r="C174" t="s">
        <v>9</v>
      </c>
      <c r="D174">
        <v>3.55253</v>
      </c>
      <c r="E174">
        <v>3.3050199999999998</v>
      </c>
      <c r="F174">
        <v>2.5625200000000001</v>
      </c>
      <c r="G174">
        <f>AVERAGE(D174:F174)</f>
        <v>3.1400233333333332</v>
      </c>
      <c r="H174">
        <f>STDEV(D174:F174)</f>
        <v>0.51521633808851075</v>
      </c>
      <c r="K174" s="3">
        <v>1971.8527576851334</v>
      </c>
      <c r="L174">
        <v>30</v>
      </c>
      <c r="M174" t="s">
        <v>52</v>
      </c>
      <c r="N174" s="11">
        <v>4.5147500000000003</v>
      </c>
      <c r="O174">
        <v>4.4416799999999999</v>
      </c>
      <c r="P174">
        <v>7.3547000000000002</v>
      </c>
      <c r="Q174" s="10">
        <f t="shared" si="36"/>
        <v>5.4370433333333343</v>
      </c>
      <c r="R174">
        <f t="shared" si="37"/>
        <v>1.6611412115269815</v>
      </c>
    </row>
    <row r="175" spans="1:18" x14ac:dyDescent="0.25">
      <c r="A175" s="3">
        <v>2006.0425600839594</v>
      </c>
      <c r="B175" s="4">
        <v>6</v>
      </c>
      <c r="C175" t="s">
        <v>10</v>
      </c>
      <c r="D175">
        <v>2.9375599999999999</v>
      </c>
      <c r="E175">
        <v>3.62547</v>
      </c>
      <c r="F175">
        <v>2.7218300000000002</v>
      </c>
      <c r="G175">
        <f t="shared" ref="G175:G189" si="38">AVERAGE(D175:F175)</f>
        <v>3.0949533333333332</v>
      </c>
      <c r="H175">
        <f t="shared" ref="H175:H189" si="39">STDEV(D175:F175)</f>
        <v>0.47193305503358379</v>
      </c>
      <c r="K175" s="6">
        <v>1967.1380334536468</v>
      </c>
      <c r="L175">
        <v>33</v>
      </c>
      <c r="M175" t="s">
        <v>53</v>
      </c>
      <c r="N175" s="11">
        <v>4.6890499999999999</v>
      </c>
      <c r="O175">
        <v>2.39228</v>
      </c>
      <c r="P175">
        <v>2.6003749999999997</v>
      </c>
      <c r="Q175" s="10">
        <f t="shared" si="36"/>
        <v>3.2272349999999999</v>
      </c>
      <c r="R175">
        <f t="shared" si="37"/>
        <v>1.2702374592669674</v>
      </c>
    </row>
    <row r="176" spans="1:18" x14ac:dyDescent="0.25">
      <c r="A176" s="3">
        <v>1999.5638401259391</v>
      </c>
      <c r="B176" s="4">
        <v>9</v>
      </c>
      <c r="C176" t="s">
        <v>11</v>
      </c>
      <c r="D176">
        <v>3.00021</v>
      </c>
      <c r="E176">
        <v>3.4698500000000001</v>
      </c>
      <c r="F176">
        <v>2.6961300000000001</v>
      </c>
      <c r="G176">
        <f t="shared" si="38"/>
        <v>3.0553966666666668</v>
      </c>
      <c r="H176">
        <f t="shared" si="39"/>
        <v>0.38980102069303707</v>
      </c>
      <c r="K176" s="3">
        <v>1962.4233092221602</v>
      </c>
      <c r="L176">
        <v>36</v>
      </c>
      <c r="M176" t="s">
        <v>54</v>
      </c>
      <c r="N176" s="11">
        <v>3.4110499999999999</v>
      </c>
      <c r="O176">
        <v>3.6928399999999999</v>
      </c>
      <c r="P176">
        <v>6.0422500000000001</v>
      </c>
      <c r="Q176" s="10">
        <f t="shared" si="36"/>
        <v>4.3820466666666666</v>
      </c>
      <c r="R176">
        <f t="shared" si="37"/>
        <v>1.4446652664314099</v>
      </c>
    </row>
    <row r="177" spans="1:18" x14ac:dyDescent="0.25">
      <c r="A177" s="3">
        <v>1993.0851201679186</v>
      </c>
      <c r="B177" s="4">
        <v>12</v>
      </c>
      <c r="C177" t="s">
        <v>12</v>
      </c>
      <c r="D177">
        <v>2.24024</v>
      </c>
      <c r="E177">
        <v>3.4134600000000002</v>
      </c>
      <c r="F177">
        <v>2.4096199999999999</v>
      </c>
      <c r="G177">
        <f t="shared" si="38"/>
        <v>2.6877733333333338</v>
      </c>
      <c r="H177">
        <f t="shared" si="39"/>
        <v>0.63414371378523349</v>
      </c>
      <c r="K177" s="3">
        <v>1957.7085849906734</v>
      </c>
      <c r="L177">
        <v>39</v>
      </c>
      <c r="M177" t="s">
        <v>55</v>
      </c>
      <c r="N177" s="11">
        <v>2.2966600000000001</v>
      </c>
      <c r="O177">
        <v>3.53329</v>
      </c>
      <c r="P177">
        <v>6.9371200000000002</v>
      </c>
      <c r="Q177" s="10">
        <f t="shared" si="36"/>
        <v>4.2556900000000004</v>
      </c>
      <c r="R177">
        <f t="shared" si="37"/>
        <v>2.403094582595533</v>
      </c>
    </row>
    <row r="178" spans="1:18" x14ac:dyDescent="0.25">
      <c r="A178" s="3">
        <v>1986.6064002098983</v>
      </c>
      <c r="B178" s="4">
        <v>15</v>
      </c>
      <c r="C178" t="s">
        <v>13</v>
      </c>
      <c r="D178">
        <v>2.0031099999999999</v>
      </c>
      <c r="E178">
        <v>2.1252599999999999</v>
      </c>
      <c r="F178">
        <v>2.0275599999999998</v>
      </c>
      <c r="G178">
        <f t="shared" si="38"/>
        <v>2.0519766666666666</v>
      </c>
      <c r="H178">
        <f t="shared" si="39"/>
        <v>6.463192580554393E-2</v>
      </c>
      <c r="K178" s="3">
        <v>1952.9938607591869</v>
      </c>
      <c r="L178">
        <v>42</v>
      </c>
      <c r="M178" t="s">
        <v>56</v>
      </c>
      <c r="N178" s="11">
        <v>3.7320799999999998</v>
      </c>
      <c r="O178">
        <v>3.2557399999999999</v>
      </c>
      <c r="P178">
        <v>8.1626300000000001</v>
      </c>
      <c r="Q178" s="10">
        <f t="shared" si="36"/>
        <v>5.0501499999999995</v>
      </c>
      <c r="R178">
        <f t="shared" si="37"/>
        <v>2.705988499920132</v>
      </c>
    </row>
    <row r="179" spans="1:18" ht="15.75" thickBot="1" x14ac:dyDescent="0.3">
      <c r="A179" s="5">
        <v>1980</v>
      </c>
      <c r="B179" s="4">
        <v>18</v>
      </c>
      <c r="C179" t="s">
        <v>14</v>
      </c>
      <c r="D179">
        <v>1.82351</v>
      </c>
      <c r="E179">
        <v>2.7032500000000002</v>
      </c>
      <c r="F179">
        <v>1.85103</v>
      </c>
      <c r="G179">
        <f t="shared" si="38"/>
        <v>2.1259299999999999</v>
      </c>
      <c r="H179">
        <f t="shared" si="39"/>
        <v>0.50016309779910906</v>
      </c>
      <c r="K179" s="3">
        <v>1948.2791365277003</v>
      </c>
      <c r="L179" s="2">
        <v>45</v>
      </c>
      <c r="M179" s="2" t="s">
        <v>57</v>
      </c>
      <c r="N179" s="11">
        <v>3.4797199999999999</v>
      </c>
      <c r="O179">
        <v>4.76187</v>
      </c>
      <c r="P179">
        <v>5.42502</v>
      </c>
      <c r="Q179" s="10">
        <f t="shared" si="36"/>
        <v>4.5555366666666668</v>
      </c>
      <c r="R179">
        <f t="shared" si="37"/>
        <v>0.98892775561884516</v>
      </c>
    </row>
    <row r="180" spans="1:18" x14ac:dyDescent="0.25">
      <c r="A180" s="3">
        <v>1973.6489602938577</v>
      </c>
      <c r="B180" s="4">
        <v>21</v>
      </c>
      <c r="C180" t="s">
        <v>15</v>
      </c>
      <c r="D180">
        <v>1.0428200000000001</v>
      </c>
      <c r="E180">
        <v>1.42391</v>
      </c>
      <c r="F180">
        <v>1.2822800000000001</v>
      </c>
      <c r="G180">
        <f t="shared" si="38"/>
        <v>1.2496700000000001</v>
      </c>
      <c r="H180">
        <f t="shared" si="39"/>
        <v>0.19262646780751566</v>
      </c>
    </row>
    <row r="181" spans="1:18" ht="15.75" thickBot="1" x14ac:dyDescent="0.3">
      <c r="A181" s="3">
        <v>1967.1702403358374</v>
      </c>
      <c r="B181" s="4">
        <v>24</v>
      </c>
      <c r="C181" t="s">
        <v>16</v>
      </c>
      <c r="D181">
        <v>0.63952299999999995</v>
      </c>
      <c r="E181">
        <v>1.4043399999999999</v>
      </c>
      <c r="F181">
        <v>0.64908600000000005</v>
      </c>
      <c r="G181">
        <f t="shared" si="38"/>
        <v>0.89764966666666668</v>
      </c>
      <c r="H181">
        <f t="shared" si="39"/>
        <v>0.43883275078591538</v>
      </c>
      <c r="M181" s="1"/>
      <c r="N181" s="1" t="s">
        <v>40</v>
      </c>
      <c r="O181" s="1" t="s">
        <v>41</v>
      </c>
      <c r="P181" s="1" t="s">
        <v>42</v>
      </c>
    </row>
    <row r="182" spans="1:18" ht="15.75" thickBot="1" x14ac:dyDescent="0.3">
      <c r="A182" s="6">
        <v>1960.6915203778171</v>
      </c>
      <c r="B182" s="4">
        <v>27</v>
      </c>
      <c r="C182" t="s">
        <v>17</v>
      </c>
      <c r="D182">
        <v>1.9701299999999999</v>
      </c>
      <c r="E182">
        <v>1.53026</v>
      </c>
      <c r="F182">
        <v>0.57379000000000002</v>
      </c>
      <c r="G182">
        <f t="shared" si="38"/>
        <v>1.35806</v>
      </c>
      <c r="H182">
        <f t="shared" si="39"/>
        <v>0.71391944846740207</v>
      </c>
      <c r="K182" t="s">
        <v>3</v>
      </c>
      <c r="L182" s="8" t="s">
        <v>4</v>
      </c>
      <c r="M182" s="8" t="s">
        <v>5</v>
      </c>
      <c r="N182" t="s">
        <v>34</v>
      </c>
      <c r="O182" t="s">
        <v>34</v>
      </c>
      <c r="P182" t="s">
        <v>34</v>
      </c>
      <c r="Q182" t="s">
        <v>7</v>
      </c>
      <c r="R182" t="s">
        <v>8</v>
      </c>
    </row>
    <row r="183" spans="1:18" x14ac:dyDescent="0.25">
      <c r="A183" s="3">
        <v>1954.2128004197968</v>
      </c>
      <c r="B183" s="4">
        <v>30</v>
      </c>
      <c r="C183" t="s">
        <v>18</v>
      </c>
      <c r="D183">
        <v>1.5750900000000001</v>
      </c>
      <c r="E183">
        <v>0.81817799999999996</v>
      </c>
      <c r="F183">
        <v>0.74620900000000001</v>
      </c>
      <c r="G183">
        <f t="shared" si="38"/>
        <v>1.0464923333333334</v>
      </c>
      <c r="H183">
        <f t="shared" si="39"/>
        <v>0.4591911411866888</v>
      </c>
      <c r="K183" s="3">
        <v>2014.2852757685134</v>
      </c>
      <c r="L183">
        <v>3</v>
      </c>
      <c r="M183" t="s">
        <v>43</v>
      </c>
      <c r="N183" s="11">
        <v>7.3932000000000002</v>
      </c>
      <c r="O183">
        <v>7.5435600000000003</v>
      </c>
      <c r="P183">
        <v>6.6113400000000002</v>
      </c>
      <c r="Q183" s="10">
        <f>AVERAGE(N183:P183)</f>
        <v>7.1826999999999996</v>
      </c>
      <c r="R183">
        <f>STDEV(N183:P183)</f>
        <v>0.50049097854007318</v>
      </c>
    </row>
    <row r="184" spans="1:18" x14ac:dyDescent="0.25">
      <c r="A184" s="3">
        <v>1947.7340804617766</v>
      </c>
      <c r="B184" s="4">
        <v>33</v>
      </c>
      <c r="C184" t="s">
        <v>19</v>
      </c>
      <c r="D184">
        <v>1.32273</v>
      </c>
      <c r="E184">
        <v>0.69235800000000003</v>
      </c>
      <c r="F184">
        <v>2.0250900000000001</v>
      </c>
      <c r="G184">
        <f t="shared" si="38"/>
        <v>1.3467260000000001</v>
      </c>
      <c r="H184">
        <f t="shared" si="39"/>
        <v>0.66668995940241949</v>
      </c>
      <c r="K184" s="3">
        <v>2009.5705515370266</v>
      </c>
      <c r="L184">
        <v>6</v>
      </c>
      <c r="M184" t="s">
        <v>44</v>
      </c>
      <c r="N184" s="11">
        <v>7.2848899999999999</v>
      </c>
      <c r="O184">
        <v>7.7528499999999996</v>
      </c>
      <c r="P184">
        <v>5.2618400000000003</v>
      </c>
      <c r="Q184" s="10">
        <f t="shared" ref="Q184:Q197" si="40">AVERAGE(N184:P184)</f>
        <v>6.7665266666666666</v>
      </c>
      <c r="R184">
        <f t="shared" ref="R184:R197" si="41">STDEV(N184:P184)</f>
        <v>1.3239365974371065</v>
      </c>
    </row>
    <row r="185" spans="1:18" x14ac:dyDescent="0.25">
      <c r="A185" s="3">
        <v>1941.255360503756</v>
      </c>
      <c r="B185" s="4">
        <v>36</v>
      </c>
      <c r="C185" t="s">
        <v>20</v>
      </c>
      <c r="D185">
        <v>0.89463300000000001</v>
      </c>
      <c r="E185">
        <v>0.95006000000000002</v>
      </c>
      <c r="F185">
        <v>1.3442499999999999</v>
      </c>
      <c r="G185">
        <f t="shared" si="38"/>
        <v>1.062981</v>
      </c>
      <c r="H185">
        <f t="shared" si="39"/>
        <v>0.2451575531224762</v>
      </c>
      <c r="K185" s="3">
        <v>2004.8558273055401</v>
      </c>
      <c r="L185">
        <v>9</v>
      </c>
      <c r="M185" t="s">
        <v>45</v>
      </c>
      <c r="N185" s="11">
        <v>7.4691000000000001</v>
      </c>
      <c r="O185">
        <v>8.4841999999999995</v>
      </c>
      <c r="P185">
        <v>4.5134650000000001</v>
      </c>
      <c r="Q185" s="10">
        <f t="shared" si="40"/>
        <v>6.8222549999999993</v>
      </c>
      <c r="R185">
        <f t="shared" si="41"/>
        <v>2.0628840128749388</v>
      </c>
    </row>
    <row r="186" spans="1:18" x14ac:dyDescent="0.25">
      <c r="A186" s="3">
        <v>1934.7766405457357</v>
      </c>
      <c r="B186" s="4">
        <v>39</v>
      </c>
      <c r="C186" t="s">
        <v>21</v>
      </c>
      <c r="D186">
        <v>0.69847599999999999</v>
      </c>
      <c r="E186">
        <v>0.79541899999999999</v>
      </c>
      <c r="F186">
        <v>0.80007499999999998</v>
      </c>
      <c r="G186">
        <f t="shared" si="38"/>
        <v>0.76465666666666665</v>
      </c>
      <c r="H186">
        <f t="shared" si="39"/>
        <v>5.7361398730621391E-2</v>
      </c>
      <c r="K186" s="3">
        <v>2000.1411030740535</v>
      </c>
      <c r="L186">
        <v>12</v>
      </c>
      <c r="M186" t="s">
        <v>46</v>
      </c>
      <c r="N186" s="11">
        <v>7.5795000000000003</v>
      </c>
      <c r="O186">
        <v>7.54183</v>
      </c>
      <c r="P186">
        <v>4.7153799999999997</v>
      </c>
      <c r="Q186" s="10">
        <f t="shared" si="40"/>
        <v>6.612236666666667</v>
      </c>
      <c r="R186">
        <f t="shared" si="41"/>
        <v>1.6428340353283808</v>
      </c>
    </row>
    <row r="187" spans="1:18" x14ac:dyDescent="0.25">
      <c r="A187" s="3">
        <v>1928.2979205877155</v>
      </c>
      <c r="B187" s="4">
        <v>42</v>
      </c>
      <c r="C187" t="s">
        <v>22</v>
      </c>
      <c r="D187">
        <v>1.3798999999999999</v>
      </c>
      <c r="E187">
        <v>1.0248900000000001</v>
      </c>
      <c r="F187">
        <v>0.77062200000000003</v>
      </c>
      <c r="G187">
        <f t="shared" si="38"/>
        <v>1.0584706666666668</v>
      </c>
      <c r="H187">
        <f t="shared" si="39"/>
        <v>0.30602396344295202</v>
      </c>
      <c r="K187" s="3">
        <v>1995.4263788425667</v>
      </c>
      <c r="L187">
        <v>15</v>
      </c>
      <c r="M187" t="s">
        <v>47</v>
      </c>
      <c r="N187" s="11">
        <v>7.8136400000000004</v>
      </c>
      <c r="O187">
        <v>7.9085999999999999</v>
      </c>
      <c r="P187">
        <v>3.8257750000000001</v>
      </c>
      <c r="Q187" s="10">
        <f t="shared" si="40"/>
        <v>6.5160049999999998</v>
      </c>
      <c r="R187">
        <f t="shared" si="41"/>
        <v>2.330291277946817</v>
      </c>
    </row>
    <row r="188" spans="1:18" x14ac:dyDescent="0.25">
      <c r="A188" s="3">
        <v>1921.8192006296952</v>
      </c>
      <c r="B188" s="4">
        <v>45</v>
      </c>
      <c r="C188" t="s">
        <v>23</v>
      </c>
      <c r="D188">
        <v>0.66754400000000003</v>
      </c>
      <c r="E188">
        <v>1.25688</v>
      </c>
      <c r="F188">
        <v>0.82547300000000001</v>
      </c>
      <c r="G188">
        <f t="shared" si="38"/>
        <v>0.91663233333333338</v>
      </c>
      <c r="H188">
        <f t="shared" si="39"/>
        <v>0.30506023710790792</v>
      </c>
      <c r="K188" s="5">
        <v>1990</v>
      </c>
      <c r="L188">
        <v>18</v>
      </c>
      <c r="M188" t="s">
        <v>48</v>
      </c>
      <c r="N188" s="11">
        <v>7.4276799999999996</v>
      </c>
      <c r="O188">
        <v>7.7039499999999999</v>
      </c>
      <c r="P188">
        <v>4.9077200000000003</v>
      </c>
      <c r="Q188" s="10">
        <f t="shared" si="40"/>
        <v>6.679783333333333</v>
      </c>
      <c r="R188">
        <f t="shared" si="41"/>
        <v>1.5408561325553234</v>
      </c>
    </row>
    <row r="189" spans="1:18" ht="15.75" thickBot="1" x14ac:dyDescent="0.3">
      <c r="A189" s="3">
        <v>1915.3404806716749</v>
      </c>
      <c r="B189" s="7">
        <v>48</v>
      </c>
      <c r="C189" s="2" t="s">
        <v>24</v>
      </c>
      <c r="D189">
        <v>0.56365699999999996</v>
      </c>
      <c r="E189">
        <v>0.48713499999999998</v>
      </c>
      <c r="F189">
        <v>0.52199499999999999</v>
      </c>
      <c r="G189">
        <f t="shared" si="38"/>
        <v>0.52426233333333327</v>
      </c>
      <c r="H189">
        <f t="shared" si="39"/>
        <v>3.8311352381941992E-2</v>
      </c>
      <c r="K189" s="3">
        <v>1985.9969303795933</v>
      </c>
      <c r="L189">
        <v>21</v>
      </c>
      <c r="M189" t="s">
        <v>49</v>
      </c>
      <c r="N189" s="11">
        <v>7.6593999999999998</v>
      </c>
      <c r="O189">
        <v>8.1659400000000009</v>
      </c>
      <c r="P189">
        <v>5.1199250000000003</v>
      </c>
      <c r="Q189" s="10">
        <f t="shared" si="40"/>
        <v>6.9817549999999997</v>
      </c>
      <c r="R189">
        <f t="shared" si="41"/>
        <v>1.6321623401411423</v>
      </c>
    </row>
    <row r="190" spans="1:18" x14ac:dyDescent="0.25">
      <c r="K190" s="3">
        <v>1981.2822061481068</v>
      </c>
      <c r="L190">
        <v>24</v>
      </c>
      <c r="M190" t="s">
        <v>50</v>
      </c>
      <c r="N190" s="11">
        <v>8.1215899999999994</v>
      </c>
      <c r="O190">
        <v>7.9264700000000001</v>
      </c>
      <c r="P190">
        <v>5.2191599999999996</v>
      </c>
      <c r="Q190" s="10">
        <f t="shared" si="40"/>
        <v>7.0890733333333324</v>
      </c>
      <c r="R190">
        <f t="shared" si="41"/>
        <v>1.6223285299942625</v>
      </c>
    </row>
    <row r="191" spans="1:18" ht="15.75" thickBot="1" x14ac:dyDescent="0.3">
      <c r="C191" s="1"/>
      <c r="D191" s="1" t="s">
        <v>0</v>
      </c>
      <c r="E191" s="1" t="s">
        <v>1</v>
      </c>
      <c r="F191" s="1" t="s">
        <v>2</v>
      </c>
      <c r="K191" s="3">
        <v>1976.5674819166202</v>
      </c>
      <c r="L191">
        <v>27</v>
      </c>
      <c r="M191" t="s">
        <v>51</v>
      </c>
      <c r="N191" s="11">
        <v>8.4144699999999997</v>
      </c>
      <c r="O191">
        <v>8.5361399999999996</v>
      </c>
      <c r="P191">
        <v>4.7578199999999997</v>
      </c>
      <c r="Q191" s="10">
        <f t="shared" si="40"/>
        <v>7.2361433333333318</v>
      </c>
      <c r="R191">
        <f t="shared" si="41"/>
        <v>2.1471529534789426</v>
      </c>
    </row>
    <row r="192" spans="1:18" ht="15.75" thickBot="1" x14ac:dyDescent="0.3">
      <c r="A192" t="s">
        <v>3</v>
      </c>
      <c r="B192" s="2" t="s">
        <v>4</v>
      </c>
      <c r="C192" s="2" t="s">
        <v>5</v>
      </c>
      <c r="D192" t="s">
        <v>34</v>
      </c>
      <c r="E192" t="s">
        <v>34</v>
      </c>
      <c r="F192" t="s">
        <v>34</v>
      </c>
      <c r="G192" t="s">
        <v>7</v>
      </c>
      <c r="H192" t="s">
        <v>8</v>
      </c>
      <c r="K192" s="3">
        <v>1971.8527576851334</v>
      </c>
      <c r="L192">
        <v>30</v>
      </c>
      <c r="M192" t="s">
        <v>52</v>
      </c>
      <c r="N192" s="11">
        <v>8.0807199999999995</v>
      </c>
      <c r="O192">
        <v>8.15625</v>
      </c>
      <c r="P192">
        <v>5.2520699999999998</v>
      </c>
      <c r="Q192" s="10">
        <f t="shared" si="40"/>
        <v>7.1630133333333328</v>
      </c>
      <c r="R192">
        <f t="shared" si="41"/>
        <v>1.6553563098720894</v>
      </c>
    </row>
    <row r="193" spans="1:18" x14ac:dyDescent="0.25">
      <c r="A193" s="3">
        <v>2012.5212800419797</v>
      </c>
      <c r="B193" s="4">
        <v>3</v>
      </c>
      <c r="C193" t="s">
        <v>9</v>
      </c>
      <c r="D193">
        <v>7.1623999999999999</v>
      </c>
      <c r="E193">
        <v>7.4495800000000001</v>
      </c>
      <c r="F193">
        <v>6.4514800000000001</v>
      </c>
      <c r="G193">
        <f>AVERAGE(D193:F193)</f>
        <v>7.0211533333333334</v>
      </c>
      <c r="H193">
        <f>STDEV(D193:F193)</f>
        <v>0.51382279837832545</v>
      </c>
      <c r="K193" s="6">
        <v>1967.1380334536468</v>
      </c>
      <c r="L193">
        <v>33</v>
      </c>
      <c r="M193" t="s">
        <v>53</v>
      </c>
      <c r="N193" s="11">
        <v>8.6241500000000002</v>
      </c>
      <c r="O193">
        <v>7.62812</v>
      </c>
      <c r="P193">
        <v>6.6603449999999995</v>
      </c>
      <c r="Q193" s="10">
        <f t="shared" si="40"/>
        <v>7.6375383333333327</v>
      </c>
      <c r="R193">
        <f t="shared" si="41"/>
        <v>0.98193637688923152</v>
      </c>
    </row>
    <row r="194" spans="1:18" x14ac:dyDescent="0.25">
      <c r="A194" s="3">
        <v>2006.0425600839594</v>
      </c>
      <c r="B194" s="4">
        <v>6</v>
      </c>
      <c r="C194" t="s">
        <v>10</v>
      </c>
      <c r="D194">
        <v>7.2157</v>
      </c>
      <c r="E194">
        <v>7.3532200000000003</v>
      </c>
      <c r="F194">
        <v>6.8160600000000002</v>
      </c>
      <c r="G194">
        <f t="shared" ref="G194:G208" si="42">AVERAGE(D194:F194)</f>
        <v>7.1283266666666663</v>
      </c>
      <c r="H194">
        <f t="shared" ref="H194:H208" si="43">STDEV(D194:F194)</f>
        <v>0.279035465368353</v>
      </c>
      <c r="K194" s="3">
        <v>1962.4233092221602</v>
      </c>
      <c r="L194">
        <v>36</v>
      </c>
      <c r="M194" t="s">
        <v>54</v>
      </c>
      <c r="N194" s="11">
        <v>7.9830300000000003</v>
      </c>
      <c r="O194">
        <v>8.7395399999999999</v>
      </c>
      <c r="P194">
        <v>8.0686199999999992</v>
      </c>
      <c r="Q194" s="10">
        <f t="shared" si="40"/>
        <v>8.2637300000000007</v>
      </c>
      <c r="R194">
        <f t="shared" si="41"/>
        <v>0.41427983187695727</v>
      </c>
    </row>
    <row r="195" spans="1:18" x14ac:dyDescent="0.25">
      <c r="A195" s="3">
        <v>1999.5638401259391</v>
      </c>
      <c r="B195" s="4">
        <v>9</v>
      </c>
      <c r="C195" t="s">
        <v>11</v>
      </c>
      <c r="D195">
        <v>7.0807799999999999</v>
      </c>
      <c r="E195">
        <v>7.18384</v>
      </c>
      <c r="F195">
        <v>6.8538399999999999</v>
      </c>
      <c r="G195">
        <f t="shared" si="42"/>
        <v>7.039486666666666</v>
      </c>
      <c r="H195">
        <f t="shared" si="43"/>
        <v>0.16883084591783973</v>
      </c>
      <c r="K195" s="3">
        <v>1957.7085849906734</v>
      </c>
      <c r="L195">
        <v>39</v>
      </c>
      <c r="M195" t="s">
        <v>55</v>
      </c>
      <c r="N195" s="11">
        <v>7.9013</v>
      </c>
      <c r="O195">
        <v>8.5142299999999995</v>
      </c>
      <c r="P195">
        <v>6.4872500000000004</v>
      </c>
      <c r="Q195" s="10">
        <f t="shared" si="40"/>
        <v>7.6342600000000003</v>
      </c>
      <c r="R195">
        <f t="shared" si="41"/>
        <v>1.0395406443713491</v>
      </c>
    </row>
    <row r="196" spans="1:18" x14ac:dyDescent="0.25">
      <c r="A196" s="3">
        <v>1993.0851201679186</v>
      </c>
      <c r="B196" s="4">
        <v>12</v>
      </c>
      <c r="C196" t="s">
        <v>12</v>
      </c>
      <c r="D196">
        <v>6.2957599999999996</v>
      </c>
      <c r="E196">
        <v>7.2979000000000003</v>
      </c>
      <c r="F196">
        <v>6.9582899999999999</v>
      </c>
      <c r="G196">
        <f t="shared" si="42"/>
        <v>6.850649999999999</v>
      </c>
      <c r="H196">
        <f t="shared" si="43"/>
        <v>0.50966746227319659</v>
      </c>
      <c r="K196" s="3">
        <v>1952.9938607591869</v>
      </c>
      <c r="L196">
        <v>42</v>
      </c>
      <c r="M196" t="s">
        <v>56</v>
      </c>
      <c r="N196" s="11">
        <v>8.0331799999999998</v>
      </c>
      <c r="O196">
        <v>8.0369100000000007</v>
      </c>
      <c r="P196">
        <v>6.3369</v>
      </c>
      <c r="Q196" s="10">
        <f t="shared" si="40"/>
        <v>7.4689966666666665</v>
      </c>
      <c r="R196">
        <f t="shared" si="41"/>
        <v>0.9804262467076974</v>
      </c>
    </row>
    <row r="197" spans="1:18" ht="15.75" thickBot="1" x14ac:dyDescent="0.3">
      <c r="A197" s="3">
        <v>1986.6064002098983</v>
      </c>
      <c r="B197" s="4">
        <v>15</v>
      </c>
      <c r="C197" t="s">
        <v>13</v>
      </c>
      <c r="D197">
        <v>5.7210000000000001</v>
      </c>
      <c r="E197">
        <v>6.2098199999999997</v>
      </c>
      <c r="F197">
        <v>6.2966899999999999</v>
      </c>
      <c r="G197">
        <f t="shared" si="42"/>
        <v>6.0758366666666674</v>
      </c>
      <c r="H197">
        <f t="shared" si="43"/>
        <v>0.31035204886279266</v>
      </c>
      <c r="K197" s="3">
        <v>1948.2791365277003</v>
      </c>
      <c r="L197" s="2">
        <v>45</v>
      </c>
      <c r="M197" s="2" t="s">
        <v>57</v>
      </c>
      <c r="N197" s="11">
        <v>7.2599299999999998</v>
      </c>
      <c r="O197">
        <v>6.8072900000000001</v>
      </c>
      <c r="P197">
        <v>7.3341200000000004</v>
      </c>
      <c r="Q197" s="10">
        <f t="shared" si="40"/>
        <v>7.1337799999999989</v>
      </c>
      <c r="R197">
        <f t="shared" si="41"/>
        <v>0.28517157835240176</v>
      </c>
    </row>
    <row r="198" spans="1:18" x14ac:dyDescent="0.25">
      <c r="A198" s="5">
        <v>1980</v>
      </c>
      <c r="B198" s="4">
        <v>18</v>
      </c>
      <c r="C198" t="s">
        <v>14</v>
      </c>
      <c r="D198">
        <v>7.5049000000000001</v>
      </c>
      <c r="E198">
        <v>6.88096</v>
      </c>
      <c r="F198">
        <v>6.2310299999999996</v>
      </c>
      <c r="G198">
        <f t="shared" si="42"/>
        <v>6.8722966666666672</v>
      </c>
      <c r="H198">
        <f t="shared" si="43"/>
        <v>0.63697918665630959</v>
      </c>
    </row>
    <row r="199" spans="1:18" ht="15.75" thickBot="1" x14ac:dyDescent="0.3">
      <c r="A199" s="3">
        <v>1973.6489602938577</v>
      </c>
      <c r="B199" s="4">
        <v>21</v>
      </c>
      <c r="C199" t="s">
        <v>15</v>
      </c>
      <c r="D199">
        <v>7.2966199999999999</v>
      </c>
      <c r="E199">
        <v>7.91906</v>
      </c>
      <c r="F199">
        <v>7.1797399999999998</v>
      </c>
      <c r="G199">
        <f t="shared" si="42"/>
        <v>7.465139999999999</v>
      </c>
      <c r="H199">
        <f t="shared" si="43"/>
        <v>0.39742641885008106</v>
      </c>
      <c r="M199" s="1"/>
      <c r="N199" s="1" t="s">
        <v>40</v>
      </c>
      <c r="O199" s="1" t="s">
        <v>41</v>
      </c>
      <c r="P199" s="1" t="s">
        <v>42</v>
      </c>
    </row>
    <row r="200" spans="1:18" ht="15.75" thickBot="1" x14ac:dyDescent="0.3">
      <c r="A200" s="3">
        <v>1967.1702403358374</v>
      </c>
      <c r="B200" s="4">
        <v>24</v>
      </c>
      <c r="C200" t="s">
        <v>16</v>
      </c>
      <c r="D200">
        <v>6.1012500000000003</v>
      </c>
      <c r="E200">
        <v>7.3309100000000003</v>
      </c>
      <c r="F200">
        <v>7.0498000000000003</v>
      </c>
      <c r="G200">
        <f t="shared" si="42"/>
        <v>6.8273200000000003</v>
      </c>
      <c r="H200">
        <f t="shared" si="43"/>
        <v>0.64431276698510331</v>
      </c>
      <c r="K200" t="s">
        <v>3</v>
      </c>
      <c r="L200" s="8" t="s">
        <v>4</v>
      </c>
      <c r="M200" s="8" t="s">
        <v>5</v>
      </c>
      <c r="N200" t="s">
        <v>35</v>
      </c>
      <c r="O200" t="s">
        <v>35</v>
      </c>
      <c r="P200" t="s">
        <v>35</v>
      </c>
      <c r="Q200" t="s">
        <v>7</v>
      </c>
      <c r="R200" t="s">
        <v>8</v>
      </c>
    </row>
    <row r="201" spans="1:18" x14ac:dyDescent="0.25">
      <c r="A201" s="6">
        <v>1960.6915203778171</v>
      </c>
      <c r="B201" s="4">
        <v>27</v>
      </c>
      <c r="C201" t="s">
        <v>17</v>
      </c>
      <c r="D201">
        <v>4.7569600000000003</v>
      </c>
      <c r="E201">
        <v>7.5429000000000004</v>
      </c>
      <c r="F201">
        <v>5.6720300000000003</v>
      </c>
      <c r="G201">
        <f t="shared" si="42"/>
        <v>5.9906300000000003</v>
      </c>
      <c r="H201">
        <f t="shared" si="43"/>
        <v>1.4200334118956468</v>
      </c>
      <c r="K201" s="3">
        <v>2014.2852757685134</v>
      </c>
      <c r="L201">
        <v>3</v>
      </c>
      <c r="M201" t="s">
        <v>43</v>
      </c>
      <c r="N201" s="12">
        <v>3392.13</v>
      </c>
      <c r="O201">
        <v>3550.6</v>
      </c>
      <c r="P201">
        <v>2997.12</v>
      </c>
      <c r="Q201" s="10">
        <f>AVERAGE(N201:P201)</f>
        <v>3313.2833333333328</v>
      </c>
      <c r="R201">
        <f>STDEV(N201:P201)</f>
        <v>285.03969062804805</v>
      </c>
    </row>
    <row r="202" spans="1:18" x14ac:dyDescent="0.25">
      <c r="A202" s="3">
        <v>1954.2128004197968</v>
      </c>
      <c r="B202" s="4">
        <v>30</v>
      </c>
      <c r="C202" t="s">
        <v>18</v>
      </c>
      <c r="D202">
        <v>3.18025</v>
      </c>
      <c r="E202">
        <v>8.0672700000000006</v>
      </c>
      <c r="F202">
        <v>4.7696800000000001</v>
      </c>
      <c r="G202">
        <f t="shared" si="42"/>
        <v>5.3390666666666675</v>
      </c>
      <c r="H202">
        <f t="shared" si="43"/>
        <v>2.4927679399080311</v>
      </c>
      <c r="K202" s="3">
        <v>2009.5705515370266</v>
      </c>
      <c r="L202">
        <v>6</v>
      </c>
      <c r="M202" t="s">
        <v>44</v>
      </c>
      <c r="N202" s="12">
        <v>3457.71</v>
      </c>
      <c r="O202">
        <v>3409.03</v>
      </c>
      <c r="P202">
        <v>1700.35</v>
      </c>
      <c r="Q202" s="10">
        <f t="shared" ref="Q202:Q215" si="44">AVERAGE(N202:P202)</f>
        <v>2855.6966666666667</v>
      </c>
      <c r="R202">
        <f t="shared" ref="R202:R215" si="45">STDEV(N202:P202)</f>
        <v>1000.8555718650573</v>
      </c>
    </row>
    <row r="203" spans="1:18" x14ac:dyDescent="0.25">
      <c r="A203" s="3">
        <v>1947.7340804617766</v>
      </c>
      <c r="B203" s="4">
        <v>33</v>
      </c>
      <c r="C203" t="s">
        <v>19</v>
      </c>
      <c r="D203">
        <v>5.7034000000000002</v>
      </c>
      <c r="E203">
        <v>7.20519</v>
      </c>
      <c r="F203">
        <v>4.2372300000000003</v>
      </c>
      <c r="G203">
        <f t="shared" si="42"/>
        <v>5.7152733333333332</v>
      </c>
      <c r="H203">
        <f t="shared" si="43"/>
        <v>1.4840156240529714</v>
      </c>
      <c r="K203" s="3">
        <v>2004.8558273055401</v>
      </c>
      <c r="L203">
        <v>9</v>
      </c>
      <c r="M203" t="s">
        <v>45</v>
      </c>
      <c r="N203" s="12">
        <v>3309.8</v>
      </c>
      <c r="O203">
        <v>3690.62</v>
      </c>
      <c r="P203">
        <v>1489.9250000000002</v>
      </c>
      <c r="Q203" s="10">
        <f t="shared" si="44"/>
        <v>2830.1150000000002</v>
      </c>
      <c r="R203">
        <f t="shared" si="45"/>
        <v>1176.153856931566</v>
      </c>
    </row>
    <row r="204" spans="1:18" x14ac:dyDescent="0.25">
      <c r="A204" s="3">
        <v>1941.255360503756</v>
      </c>
      <c r="B204" s="4">
        <v>36</v>
      </c>
      <c r="C204" t="s">
        <v>20</v>
      </c>
      <c r="D204">
        <v>6.65686</v>
      </c>
      <c r="E204">
        <v>5.9325200000000002</v>
      </c>
      <c r="F204">
        <v>5.3053800000000004</v>
      </c>
      <c r="G204">
        <f t="shared" si="42"/>
        <v>5.9649200000000002</v>
      </c>
      <c r="H204">
        <f t="shared" si="43"/>
        <v>0.67632231044081315</v>
      </c>
      <c r="K204" s="3">
        <v>2000.1411030740535</v>
      </c>
      <c r="L204">
        <v>12</v>
      </c>
      <c r="M204" t="s">
        <v>46</v>
      </c>
      <c r="N204" s="12">
        <v>3360.87</v>
      </c>
      <c r="O204">
        <v>3450.46</v>
      </c>
      <c r="P204">
        <v>1451.49</v>
      </c>
      <c r="Q204" s="10">
        <f t="shared" si="44"/>
        <v>2754.2733333333331</v>
      </c>
      <c r="R204">
        <f t="shared" si="45"/>
        <v>1129.1323670116521</v>
      </c>
    </row>
    <row r="205" spans="1:18" x14ac:dyDescent="0.25">
      <c r="A205" s="3">
        <v>1934.7766405457357</v>
      </c>
      <c r="B205" s="4">
        <v>39</v>
      </c>
      <c r="C205" t="s">
        <v>21</v>
      </c>
      <c r="D205">
        <v>5.7333499999999997</v>
      </c>
      <c r="E205">
        <v>6.4585900000000001</v>
      </c>
      <c r="F205">
        <v>7.3978400000000004</v>
      </c>
      <c r="G205">
        <f t="shared" si="42"/>
        <v>6.5299266666666655</v>
      </c>
      <c r="H205">
        <f t="shared" si="43"/>
        <v>0.83453485848905229</v>
      </c>
      <c r="K205" s="3">
        <v>1995.4263788425667</v>
      </c>
      <c r="L205">
        <v>15</v>
      </c>
      <c r="M205" t="s">
        <v>47</v>
      </c>
      <c r="N205" s="12">
        <v>3396.02</v>
      </c>
      <c r="O205">
        <v>3412.8</v>
      </c>
      <c r="P205">
        <v>1416.8150000000001</v>
      </c>
      <c r="Q205" s="10">
        <f t="shared" si="44"/>
        <v>2741.8783333333336</v>
      </c>
      <c r="R205">
        <f t="shared" si="45"/>
        <v>1147.5691787898152</v>
      </c>
    </row>
    <row r="206" spans="1:18" x14ac:dyDescent="0.25">
      <c r="A206" s="3">
        <v>1928.2979205877155</v>
      </c>
      <c r="B206" s="4">
        <v>42</v>
      </c>
      <c r="C206" t="s">
        <v>22</v>
      </c>
      <c r="D206">
        <v>5.1166499999999999</v>
      </c>
      <c r="E206">
        <v>6.4379900000000001</v>
      </c>
      <c r="F206">
        <v>5.8101900000000004</v>
      </c>
      <c r="G206">
        <f t="shared" si="42"/>
        <v>5.7882766666666656</v>
      </c>
      <c r="H206">
        <f t="shared" si="43"/>
        <v>0.66094250471076033</v>
      </c>
      <c r="K206" s="5">
        <v>1990</v>
      </c>
      <c r="L206">
        <v>18</v>
      </c>
      <c r="M206" t="s">
        <v>48</v>
      </c>
      <c r="N206" s="12">
        <v>3026.67</v>
      </c>
      <c r="O206">
        <v>3108.61</v>
      </c>
      <c r="P206">
        <v>1319.91</v>
      </c>
      <c r="Q206" s="10">
        <f t="shared" si="44"/>
        <v>2485.0633333333335</v>
      </c>
      <c r="R206">
        <f t="shared" si="45"/>
        <v>1009.8837846669954</v>
      </c>
    </row>
    <row r="207" spans="1:18" x14ac:dyDescent="0.25">
      <c r="A207" s="3">
        <v>1921.8192006296952</v>
      </c>
      <c r="B207" s="4">
        <v>45</v>
      </c>
      <c r="C207" t="s">
        <v>23</v>
      </c>
      <c r="D207">
        <v>5.9183500000000002</v>
      </c>
      <c r="E207">
        <v>5.5514799999999997</v>
      </c>
      <c r="F207">
        <v>5.5572999999999997</v>
      </c>
      <c r="G207">
        <f t="shared" si="42"/>
        <v>5.6757099999999996</v>
      </c>
      <c r="H207">
        <f t="shared" si="43"/>
        <v>0.21015255244702627</v>
      </c>
      <c r="K207" s="3">
        <v>1985.9969303795933</v>
      </c>
      <c r="L207">
        <v>21</v>
      </c>
      <c r="M207" t="s">
        <v>49</v>
      </c>
      <c r="N207" s="12">
        <v>2881.94</v>
      </c>
      <c r="O207">
        <v>3116.47</v>
      </c>
      <c r="P207">
        <v>1285.42</v>
      </c>
      <c r="Q207" s="10">
        <f t="shared" si="44"/>
        <v>2427.9433333333332</v>
      </c>
      <c r="R207">
        <f t="shared" si="45"/>
        <v>996.37882134925655</v>
      </c>
    </row>
    <row r="208" spans="1:18" ht="15.75" thickBot="1" x14ac:dyDescent="0.3">
      <c r="A208" s="3">
        <v>1915.3404806716749</v>
      </c>
      <c r="B208" s="7">
        <v>48</v>
      </c>
      <c r="C208" s="2" t="s">
        <v>24</v>
      </c>
      <c r="D208">
        <v>5.3605200000000002</v>
      </c>
      <c r="E208">
        <v>6.2859999999999996</v>
      </c>
      <c r="F208">
        <v>5.5804499999999999</v>
      </c>
      <c r="G208">
        <f t="shared" si="42"/>
        <v>5.7423233333333323</v>
      </c>
      <c r="H208">
        <f t="shared" si="43"/>
        <v>0.48350857245071988</v>
      </c>
      <c r="K208" s="3">
        <v>1981.2822061481068</v>
      </c>
      <c r="L208">
        <v>24</v>
      </c>
      <c r="M208" t="s">
        <v>50</v>
      </c>
      <c r="N208" s="12">
        <v>2949.2</v>
      </c>
      <c r="O208">
        <v>2904.65</v>
      </c>
      <c r="P208">
        <v>1227.78</v>
      </c>
      <c r="Q208" s="10">
        <f t="shared" si="44"/>
        <v>2360.5433333333335</v>
      </c>
      <c r="R208">
        <f t="shared" si="45"/>
        <v>981.25468285931368</v>
      </c>
    </row>
    <row r="209" spans="1:18" x14ac:dyDescent="0.25">
      <c r="K209" s="3">
        <v>1976.5674819166202</v>
      </c>
      <c r="L209">
        <v>27</v>
      </c>
      <c r="M209" t="s">
        <v>51</v>
      </c>
      <c r="N209" s="12">
        <v>2853.25</v>
      </c>
      <c r="O209">
        <v>2762.48</v>
      </c>
      <c r="P209">
        <v>1222.54</v>
      </c>
      <c r="Q209" s="10">
        <f t="shared" si="44"/>
        <v>2279.4233333333332</v>
      </c>
      <c r="R209">
        <f t="shared" si="45"/>
        <v>916.41234356229336</v>
      </c>
    </row>
    <row r="210" spans="1:18" ht="15.75" thickBot="1" x14ac:dyDescent="0.3">
      <c r="C210" s="1"/>
      <c r="D210" s="1" t="s">
        <v>0</v>
      </c>
      <c r="E210" s="1" t="s">
        <v>1</v>
      </c>
      <c r="F210" s="1" t="s">
        <v>2</v>
      </c>
      <c r="K210" s="3">
        <v>1971.8527576851334</v>
      </c>
      <c r="L210">
        <v>30</v>
      </c>
      <c r="M210" t="s">
        <v>52</v>
      </c>
      <c r="N210" s="12">
        <v>2940.74</v>
      </c>
      <c r="O210">
        <v>2697.89</v>
      </c>
      <c r="P210">
        <v>1252.3</v>
      </c>
      <c r="Q210" s="10">
        <f t="shared" si="44"/>
        <v>2296.9766666666665</v>
      </c>
      <c r="R210">
        <f t="shared" si="45"/>
        <v>912.82858962311923</v>
      </c>
    </row>
    <row r="211" spans="1:18" ht="15.75" thickBot="1" x14ac:dyDescent="0.3">
      <c r="A211" t="s">
        <v>3</v>
      </c>
      <c r="B211" s="2" t="s">
        <v>4</v>
      </c>
      <c r="C211" s="2" t="s">
        <v>5</v>
      </c>
      <c r="D211" t="s">
        <v>35</v>
      </c>
      <c r="E211" t="s">
        <v>35</v>
      </c>
      <c r="F211" t="s">
        <v>35</v>
      </c>
      <c r="G211" t="s">
        <v>7</v>
      </c>
      <c r="H211" t="s">
        <v>8</v>
      </c>
      <c r="K211" s="6">
        <v>1967.1380334536468</v>
      </c>
      <c r="L211">
        <v>33</v>
      </c>
      <c r="M211" t="s">
        <v>53</v>
      </c>
      <c r="N211" s="12">
        <v>2916.93</v>
      </c>
      <c r="O211">
        <v>2631.91</v>
      </c>
      <c r="P211">
        <v>1733.2550000000001</v>
      </c>
      <c r="Q211" s="10">
        <f t="shared" si="44"/>
        <v>2427.3650000000002</v>
      </c>
      <c r="R211">
        <f t="shared" si="45"/>
        <v>617.77877850813093</v>
      </c>
    </row>
    <row r="212" spans="1:18" x14ac:dyDescent="0.25">
      <c r="A212" s="3">
        <v>2012.5212800419797</v>
      </c>
      <c r="B212" s="4">
        <v>3</v>
      </c>
      <c r="C212" t="s">
        <v>9</v>
      </c>
      <c r="D212">
        <v>2342.5100000000002</v>
      </c>
      <c r="E212">
        <v>2240.23</v>
      </c>
      <c r="F212">
        <v>2415.0100000000002</v>
      </c>
      <c r="G212">
        <f>AVERAGE(D212:F212)</f>
        <v>2332.5833333333335</v>
      </c>
      <c r="H212">
        <f>STDEV(D212:F212)</f>
        <v>87.811822286827365</v>
      </c>
      <c r="K212" s="3">
        <v>1962.4233092221602</v>
      </c>
      <c r="L212">
        <v>36</v>
      </c>
      <c r="M212" t="s">
        <v>54</v>
      </c>
      <c r="N212" s="12">
        <v>2879.9</v>
      </c>
      <c r="O212">
        <v>2415.41</v>
      </c>
      <c r="P212">
        <v>2214.21</v>
      </c>
      <c r="Q212" s="10">
        <f t="shared" si="44"/>
        <v>2503.1733333333332</v>
      </c>
      <c r="R212">
        <f t="shared" si="45"/>
        <v>341.41264773486773</v>
      </c>
    </row>
    <row r="213" spans="1:18" x14ac:dyDescent="0.25">
      <c r="A213" s="3">
        <v>2006.0425600839594</v>
      </c>
      <c r="B213" s="4">
        <v>6</v>
      </c>
      <c r="C213" t="s">
        <v>10</v>
      </c>
      <c r="D213">
        <v>2393.71</v>
      </c>
      <c r="E213">
        <v>2193.84</v>
      </c>
      <c r="F213">
        <v>2580.62</v>
      </c>
      <c r="G213">
        <f t="shared" ref="G213:G227" si="46">AVERAGE(D213:F213)</f>
        <v>2389.39</v>
      </c>
      <c r="H213">
        <f t="shared" ref="H213:H227" si="47">STDEV(D213:F213)</f>
        <v>193.42618462865866</v>
      </c>
      <c r="K213" s="3">
        <v>1957.7085849906734</v>
      </c>
      <c r="L213">
        <v>39</v>
      </c>
      <c r="M213" t="s">
        <v>55</v>
      </c>
      <c r="N213" s="12">
        <v>2542.0700000000002</v>
      </c>
      <c r="O213">
        <v>2554.65</v>
      </c>
      <c r="P213">
        <v>4752.37</v>
      </c>
      <c r="Q213" s="10">
        <f t="shared" si="44"/>
        <v>3283.03</v>
      </c>
      <c r="R213">
        <f t="shared" si="45"/>
        <v>1272.5013126908759</v>
      </c>
    </row>
    <row r="214" spans="1:18" x14ac:dyDescent="0.25">
      <c r="A214" s="3">
        <v>1999.5638401259391</v>
      </c>
      <c r="B214" s="4">
        <v>9</v>
      </c>
      <c r="C214" t="s">
        <v>11</v>
      </c>
      <c r="D214">
        <v>2124.8000000000002</v>
      </c>
      <c r="E214">
        <v>2047.39</v>
      </c>
      <c r="F214">
        <v>2388.36</v>
      </c>
      <c r="G214">
        <f t="shared" si="46"/>
        <v>2186.8500000000004</v>
      </c>
      <c r="H214">
        <f t="shared" si="47"/>
        <v>178.75342542172444</v>
      </c>
      <c r="K214" s="3">
        <v>1952.9938607591869</v>
      </c>
      <c r="L214">
        <v>42</v>
      </c>
      <c r="M214" t="s">
        <v>56</v>
      </c>
      <c r="N214" s="12">
        <v>2385.5</v>
      </c>
      <c r="O214">
        <v>2299.96</v>
      </c>
      <c r="P214">
        <v>1848.68</v>
      </c>
      <c r="Q214" s="10">
        <f t="shared" si="44"/>
        <v>2178.0466666666666</v>
      </c>
      <c r="R214">
        <f t="shared" si="45"/>
        <v>288.42862849123105</v>
      </c>
    </row>
    <row r="215" spans="1:18" ht="15.75" thickBot="1" x14ac:dyDescent="0.3">
      <c r="A215" s="3">
        <v>1993.0851201679186</v>
      </c>
      <c r="B215" s="4">
        <v>12</v>
      </c>
      <c r="C215" t="s">
        <v>12</v>
      </c>
      <c r="D215">
        <v>1842.96</v>
      </c>
      <c r="E215">
        <v>1842.69</v>
      </c>
      <c r="F215">
        <v>2341.29</v>
      </c>
      <c r="G215">
        <f t="shared" si="46"/>
        <v>2008.9800000000002</v>
      </c>
      <c r="H215">
        <f t="shared" si="47"/>
        <v>287.78893359543764</v>
      </c>
      <c r="K215" s="3">
        <v>1948.2791365277003</v>
      </c>
      <c r="L215" s="2">
        <v>45</v>
      </c>
      <c r="M215" s="2" t="s">
        <v>57</v>
      </c>
      <c r="N215" s="12">
        <v>2054.0300000000002</v>
      </c>
      <c r="O215">
        <v>1757.31</v>
      </c>
      <c r="P215">
        <v>2063.9699999999998</v>
      </c>
      <c r="Q215" s="10">
        <f t="shared" si="44"/>
        <v>1958.4366666666665</v>
      </c>
      <c r="R215">
        <f t="shared" si="45"/>
        <v>174.25169420505884</v>
      </c>
    </row>
    <row r="216" spans="1:18" x14ac:dyDescent="0.25">
      <c r="A216" s="3">
        <v>1986.6064002098983</v>
      </c>
      <c r="B216" s="4">
        <v>15</v>
      </c>
      <c r="C216" t="s">
        <v>13</v>
      </c>
      <c r="D216">
        <v>1709.62</v>
      </c>
      <c r="E216">
        <v>1684.1</v>
      </c>
      <c r="F216">
        <v>1912.47</v>
      </c>
      <c r="G216">
        <f t="shared" si="46"/>
        <v>1768.7299999999998</v>
      </c>
      <c r="H216">
        <f t="shared" si="47"/>
        <v>125.1347605583677</v>
      </c>
    </row>
    <row r="217" spans="1:18" ht="15.75" thickBot="1" x14ac:dyDescent="0.3">
      <c r="A217" s="5">
        <v>1980</v>
      </c>
      <c r="B217" s="4">
        <v>18</v>
      </c>
      <c r="C217" t="s">
        <v>14</v>
      </c>
      <c r="D217">
        <v>1768.64</v>
      </c>
      <c r="E217">
        <v>1777.97</v>
      </c>
      <c r="F217">
        <v>1822.78</v>
      </c>
      <c r="G217">
        <f t="shared" si="46"/>
        <v>1789.7966666666669</v>
      </c>
      <c r="H217">
        <f t="shared" si="47"/>
        <v>28.942830430580386</v>
      </c>
      <c r="M217" s="1"/>
      <c r="N217" s="1" t="s">
        <v>40</v>
      </c>
      <c r="O217" s="1" t="s">
        <v>41</v>
      </c>
      <c r="P217" s="1" t="s">
        <v>42</v>
      </c>
    </row>
    <row r="218" spans="1:18" ht="15.75" thickBot="1" x14ac:dyDescent="0.3">
      <c r="A218" s="3">
        <v>1973.6489602938577</v>
      </c>
      <c r="B218" s="4">
        <v>21</v>
      </c>
      <c r="C218" t="s">
        <v>15</v>
      </c>
      <c r="D218">
        <v>1621.6</v>
      </c>
      <c r="E218">
        <v>1831.05</v>
      </c>
      <c r="F218">
        <v>1745.42</v>
      </c>
      <c r="G218">
        <f t="shared" si="46"/>
        <v>1732.6899999999998</v>
      </c>
      <c r="H218">
        <f t="shared" si="47"/>
        <v>105.30368132216465</v>
      </c>
      <c r="K218" t="s">
        <v>3</v>
      </c>
      <c r="L218" s="8" t="s">
        <v>4</v>
      </c>
      <c r="M218" s="8" t="s">
        <v>5</v>
      </c>
      <c r="N218" t="s">
        <v>36</v>
      </c>
      <c r="O218" t="s">
        <v>36</v>
      </c>
      <c r="P218" t="s">
        <v>36</v>
      </c>
      <c r="Q218" t="s">
        <v>7</v>
      </c>
      <c r="R218" t="s">
        <v>8</v>
      </c>
    </row>
    <row r="219" spans="1:18" x14ac:dyDescent="0.25">
      <c r="A219" s="3">
        <v>1967.1702403358374</v>
      </c>
      <c r="B219" s="4">
        <v>24</v>
      </c>
      <c r="C219" t="s">
        <v>16</v>
      </c>
      <c r="D219">
        <v>1542.8</v>
      </c>
      <c r="E219">
        <v>1639.46</v>
      </c>
      <c r="F219">
        <v>1662.18</v>
      </c>
      <c r="G219">
        <f t="shared" si="46"/>
        <v>1614.8133333333335</v>
      </c>
      <c r="H219">
        <f t="shared" si="47"/>
        <v>63.39155884921383</v>
      </c>
      <c r="K219" s="3">
        <v>2014.2852757685134</v>
      </c>
      <c r="L219">
        <v>3</v>
      </c>
      <c r="M219" t="s">
        <v>43</v>
      </c>
      <c r="N219" s="11">
        <v>23.822399999999998</v>
      </c>
      <c r="O219">
        <v>22.663</v>
      </c>
      <c r="P219">
        <v>23.576499999999999</v>
      </c>
      <c r="Q219" s="10">
        <f>AVERAGE(N219:P219)</f>
        <v>23.353966666666665</v>
      </c>
      <c r="R219">
        <f>STDEV(N219:P219)</f>
        <v>0.61089516558353296</v>
      </c>
    </row>
    <row r="220" spans="1:18" x14ac:dyDescent="0.25">
      <c r="A220" s="6">
        <v>1960.6915203778171</v>
      </c>
      <c r="B220" s="4">
        <v>27</v>
      </c>
      <c r="C220" t="s">
        <v>17</v>
      </c>
      <c r="D220">
        <v>1465.22</v>
      </c>
      <c r="E220">
        <v>1551.38</v>
      </c>
      <c r="F220">
        <v>1945.54</v>
      </c>
      <c r="G220">
        <f t="shared" si="46"/>
        <v>1654.0466666666669</v>
      </c>
      <c r="H220">
        <f t="shared" si="47"/>
        <v>256.09013829769611</v>
      </c>
      <c r="K220" s="3">
        <v>2009.5705515370266</v>
      </c>
      <c r="L220">
        <v>6</v>
      </c>
      <c r="M220" t="s">
        <v>44</v>
      </c>
      <c r="N220" s="11">
        <v>21.955400000000001</v>
      </c>
      <c r="O220">
        <v>24.882000000000001</v>
      </c>
      <c r="P220">
        <v>36.413499999999999</v>
      </c>
      <c r="Q220" s="10">
        <f t="shared" ref="Q220:Q233" si="48">AVERAGE(N220:P220)</f>
        <v>27.750299999999999</v>
      </c>
      <c r="R220">
        <f t="shared" ref="R220:R233" si="49">STDEV(N220:P220)</f>
        <v>7.6439206281855139</v>
      </c>
    </row>
    <row r="221" spans="1:18" x14ac:dyDescent="0.25">
      <c r="A221" s="3">
        <v>1954.2128004197968</v>
      </c>
      <c r="B221" s="4">
        <v>30</v>
      </c>
      <c r="C221" t="s">
        <v>18</v>
      </c>
      <c r="D221">
        <v>1238.05</v>
      </c>
      <c r="E221">
        <v>1449.36</v>
      </c>
      <c r="F221">
        <v>1484.28</v>
      </c>
      <c r="G221">
        <f t="shared" si="46"/>
        <v>1390.5633333333333</v>
      </c>
      <c r="H221">
        <f t="shared" si="47"/>
        <v>133.22946083105393</v>
      </c>
      <c r="K221" s="3">
        <v>2004.8558273055401</v>
      </c>
      <c r="L221">
        <v>9</v>
      </c>
      <c r="M221" t="s">
        <v>45</v>
      </c>
      <c r="N221" s="11">
        <v>23.2943</v>
      </c>
      <c r="O221">
        <v>26.2547</v>
      </c>
      <c r="P221">
        <v>12.995085</v>
      </c>
      <c r="Q221" s="10">
        <f t="shared" si="48"/>
        <v>20.848028333333332</v>
      </c>
      <c r="R221">
        <f t="shared" si="49"/>
        <v>6.9600669025095092</v>
      </c>
    </row>
    <row r="222" spans="1:18" x14ac:dyDescent="0.25">
      <c r="A222" s="3">
        <v>1947.7340804617766</v>
      </c>
      <c r="B222" s="4">
        <v>33</v>
      </c>
      <c r="C222" t="s">
        <v>19</v>
      </c>
      <c r="D222">
        <v>1414.57</v>
      </c>
      <c r="E222">
        <v>1432.16</v>
      </c>
      <c r="F222">
        <v>1441.83</v>
      </c>
      <c r="G222">
        <f t="shared" si="46"/>
        <v>1429.5199999999998</v>
      </c>
      <c r="H222">
        <f t="shared" si="47"/>
        <v>13.82042329308333</v>
      </c>
      <c r="K222" s="3">
        <v>2000.1411030740535</v>
      </c>
      <c r="L222">
        <v>12</v>
      </c>
      <c r="M222" t="s">
        <v>46</v>
      </c>
      <c r="N222" s="11">
        <v>23.645600000000002</v>
      </c>
      <c r="O222">
        <v>22.659099999999999</v>
      </c>
      <c r="P222">
        <v>4.7861799999999999</v>
      </c>
      <c r="Q222" s="10">
        <f t="shared" si="48"/>
        <v>17.030293333333333</v>
      </c>
      <c r="R222">
        <f t="shared" si="49"/>
        <v>10.615179181348436</v>
      </c>
    </row>
    <row r="223" spans="1:18" x14ac:dyDescent="0.25">
      <c r="A223" s="3">
        <v>1941.255360503756</v>
      </c>
      <c r="B223" s="4">
        <v>36</v>
      </c>
      <c r="C223" t="s">
        <v>20</v>
      </c>
      <c r="D223">
        <v>1431.81</v>
      </c>
      <c r="E223">
        <v>1351.12</v>
      </c>
      <c r="F223">
        <v>1420.21</v>
      </c>
      <c r="G223">
        <f t="shared" si="46"/>
        <v>1401.0466666666664</v>
      </c>
      <c r="H223">
        <f t="shared" si="47"/>
        <v>43.625039063974917</v>
      </c>
      <c r="K223" s="3">
        <v>1995.4263788425667</v>
      </c>
      <c r="L223">
        <v>15</v>
      </c>
      <c r="M223" t="s">
        <v>47</v>
      </c>
      <c r="N223" s="11">
        <v>24.4008</v>
      </c>
      <c r="O223">
        <v>25.203499999999998</v>
      </c>
      <c r="P223">
        <v>2.4836309999999999</v>
      </c>
      <c r="Q223" s="10">
        <f t="shared" si="48"/>
        <v>17.362643666666667</v>
      </c>
      <c r="R223">
        <f t="shared" si="49"/>
        <v>12.891851894651147</v>
      </c>
    </row>
    <row r="224" spans="1:18" x14ac:dyDescent="0.25">
      <c r="A224" s="3">
        <v>1934.7766405457357</v>
      </c>
      <c r="B224" s="4">
        <v>39</v>
      </c>
      <c r="C224" t="s">
        <v>21</v>
      </c>
      <c r="D224">
        <v>1354.56</v>
      </c>
      <c r="E224">
        <v>1315.66</v>
      </c>
      <c r="F224">
        <v>1468.5</v>
      </c>
      <c r="G224">
        <f t="shared" si="46"/>
        <v>1379.5733333333335</v>
      </c>
      <c r="H224">
        <f t="shared" si="47"/>
        <v>79.430891555699731</v>
      </c>
      <c r="K224" s="5">
        <v>1990</v>
      </c>
      <c r="L224">
        <v>18</v>
      </c>
      <c r="M224" t="s">
        <v>48</v>
      </c>
      <c r="N224" s="11">
        <v>25.1174</v>
      </c>
      <c r="O224">
        <v>25.374700000000001</v>
      </c>
      <c r="P224">
        <v>4.4446500000000002</v>
      </c>
      <c r="Q224" s="10">
        <f t="shared" si="48"/>
        <v>18.312250000000002</v>
      </c>
      <c r="R224">
        <f t="shared" si="49"/>
        <v>12.010382930718736</v>
      </c>
    </row>
    <row r="225" spans="1:18" x14ac:dyDescent="0.25">
      <c r="A225" s="3">
        <v>1928.2979205877155</v>
      </c>
      <c r="B225" s="4">
        <v>42</v>
      </c>
      <c r="C225" t="s">
        <v>22</v>
      </c>
      <c r="D225">
        <v>1328.22</v>
      </c>
      <c r="E225">
        <v>1441.56</v>
      </c>
      <c r="F225">
        <v>1419.42</v>
      </c>
      <c r="G225">
        <f t="shared" si="46"/>
        <v>1396.3999999999999</v>
      </c>
      <c r="H225">
        <f t="shared" si="47"/>
        <v>60.074363916732381</v>
      </c>
      <c r="K225" s="3">
        <v>1985.9969303795933</v>
      </c>
      <c r="L225">
        <v>21</v>
      </c>
      <c r="M225" t="s">
        <v>49</v>
      </c>
      <c r="N225" s="11">
        <v>29.729099999999999</v>
      </c>
      <c r="O225">
        <v>27.381399999999999</v>
      </c>
      <c r="P225">
        <v>4.6375950000000001</v>
      </c>
      <c r="Q225" s="10">
        <f t="shared" si="48"/>
        <v>20.582698333333333</v>
      </c>
      <c r="R225">
        <f t="shared" si="49"/>
        <v>13.858667470413897</v>
      </c>
    </row>
    <row r="226" spans="1:18" x14ac:dyDescent="0.25">
      <c r="A226" s="3">
        <v>1921.8192006296952</v>
      </c>
      <c r="B226" s="4">
        <v>45</v>
      </c>
      <c r="C226" t="s">
        <v>23</v>
      </c>
      <c r="D226">
        <v>1382.42</v>
      </c>
      <c r="E226">
        <v>1300.93</v>
      </c>
      <c r="F226">
        <v>1412.1</v>
      </c>
      <c r="G226">
        <f t="shared" si="46"/>
        <v>1365.15</v>
      </c>
      <c r="H226">
        <f t="shared" si="47"/>
        <v>57.561983113857302</v>
      </c>
      <c r="K226" s="3">
        <v>1981.2822061481068</v>
      </c>
      <c r="L226">
        <v>24</v>
      </c>
      <c r="M226" t="s">
        <v>50</v>
      </c>
      <c r="N226" s="11">
        <v>29.979500000000002</v>
      </c>
      <c r="O226">
        <v>29.435300000000002</v>
      </c>
      <c r="P226">
        <v>4.6970099999999997</v>
      </c>
      <c r="Q226" s="10">
        <f t="shared" si="48"/>
        <v>21.370603333333335</v>
      </c>
      <c r="R226">
        <f t="shared" si="49"/>
        <v>14.442318871775177</v>
      </c>
    </row>
    <row r="227" spans="1:18" ht="15.75" thickBot="1" x14ac:dyDescent="0.3">
      <c r="A227" s="3">
        <v>1915.3404806716749</v>
      </c>
      <c r="B227" s="7">
        <v>48</v>
      </c>
      <c r="C227" s="2" t="s">
        <v>24</v>
      </c>
      <c r="D227">
        <v>1411.08</v>
      </c>
      <c r="E227">
        <v>1407.75</v>
      </c>
      <c r="F227">
        <v>1521.15</v>
      </c>
      <c r="G227">
        <f t="shared" si="46"/>
        <v>1446.6599999999999</v>
      </c>
      <c r="H227">
        <f t="shared" si="47"/>
        <v>64.531715458369845</v>
      </c>
      <c r="K227" s="3">
        <v>1976.5674819166202</v>
      </c>
      <c r="L227">
        <v>27</v>
      </c>
      <c r="M227" t="s">
        <v>51</v>
      </c>
      <c r="N227" s="11">
        <v>29.494</v>
      </c>
      <c r="O227">
        <v>33.593000000000004</v>
      </c>
      <c r="P227">
        <v>5.22471</v>
      </c>
      <c r="Q227" s="10">
        <f t="shared" si="48"/>
        <v>22.770570000000003</v>
      </c>
      <c r="R227">
        <f t="shared" si="49"/>
        <v>15.332754240667267</v>
      </c>
    </row>
    <row r="228" spans="1:18" x14ac:dyDescent="0.25">
      <c r="K228" s="3">
        <v>1971.8527576851334</v>
      </c>
      <c r="L228">
        <v>30</v>
      </c>
      <c r="M228" t="s">
        <v>52</v>
      </c>
      <c r="N228" s="11">
        <v>31.038599999999999</v>
      </c>
      <c r="O228">
        <v>34.430900000000001</v>
      </c>
      <c r="P228">
        <v>6.8559700000000001</v>
      </c>
      <c r="Q228" s="10">
        <f t="shared" si="48"/>
        <v>24.10849</v>
      </c>
      <c r="R228">
        <f t="shared" si="49"/>
        <v>15.037087802673099</v>
      </c>
    </row>
    <row r="229" spans="1:18" ht="15.75" thickBot="1" x14ac:dyDescent="0.3">
      <c r="C229" s="1"/>
      <c r="D229" s="1" t="s">
        <v>0</v>
      </c>
      <c r="E229" s="1" t="s">
        <v>1</v>
      </c>
      <c r="F229" s="1" t="s">
        <v>2</v>
      </c>
      <c r="K229" s="6">
        <v>1967.1380334536468</v>
      </c>
      <c r="L229">
        <v>33</v>
      </c>
      <c r="M229" t="s">
        <v>53</v>
      </c>
      <c r="N229" s="11">
        <v>31.4726</v>
      </c>
      <c r="O229">
        <v>34.833500000000001</v>
      </c>
      <c r="P229">
        <v>24.037884999999999</v>
      </c>
      <c r="Q229" s="10">
        <f t="shared" si="48"/>
        <v>30.114661666666667</v>
      </c>
      <c r="R229">
        <f t="shared" si="49"/>
        <v>5.5244296714600631</v>
      </c>
    </row>
    <row r="230" spans="1:18" ht="15.75" thickBot="1" x14ac:dyDescent="0.3">
      <c r="A230" t="s">
        <v>3</v>
      </c>
      <c r="B230" s="2" t="s">
        <v>4</v>
      </c>
      <c r="C230" s="2" t="s">
        <v>5</v>
      </c>
      <c r="D230" t="s">
        <v>36</v>
      </c>
      <c r="E230" t="s">
        <v>36</v>
      </c>
      <c r="F230" t="s">
        <v>36</v>
      </c>
      <c r="G230" t="s">
        <v>7</v>
      </c>
      <c r="H230" t="s">
        <v>8</v>
      </c>
      <c r="K230" s="3">
        <v>1962.4233092221602</v>
      </c>
      <c r="L230">
        <v>36</v>
      </c>
      <c r="M230" t="s">
        <v>54</v>
      </c>
      <c r="N230" s="11">
        <v>34.094999999999999</v>
      </c>
      <c r="O230">
        <v>41.319099999999999</v>
      </c>
      <c r="P230">
        <v>41.219799999999999</v>
      </c>
      <c r="Q230" s="10">
        <f t="shared" si="48"/>
        <v>38.877966666666659</v>
      </c>
      <c r="R230">
        <f t="shared" si="49"/>
        <v>4.1424681921933129</v>
      </c>
    </row>
    <row r="231" spans="1:18" x14ac:dyDescent="0.25">
      <c r="A231" s="3">
        <v>2012.5212800419797</v>
      </c>
      <c r="B231" s="4">
        <v>3</v>
      </c>
      <c r="C231" t="s">
        <v>9</v>
      </c>
      <c r="D231">
        <v>11.4011</v>
      </c>
      <c r="E231">
        <v>12.733599999999999</v>
      </c>
      <c r="F231">
        <v>9.7998600000000007</v>
      </c>
      <c r="G231">
        <f>AVERAGE(D231:F231)</f>
        <v>11.31152</v>
      </c>
      <c r="H231">
        <f>STDEV(D231:F231)</f>
        <v>1.4689200213762608</v>
      </c>
      <c r="K231" s="3">
        <v>1957.7085849906734</v>
      </c>
      <c r="L231">
        <v>39</v>
      </c>
      <c r="M231" t="s">
        <v>55</v>
      </c>
      <c r="N231" s="11">
        <v>32.837800000000001</v>
      </c>
      <c r="O231">
        <v>40.108699999999999</v>
      </c>
      <c r="P231">
        <v>30.8978</v>
      </c>
      <c r="Q231" s="10">
        <f t="shared" si="48"/>
        <v>34.614766666666668</v>
      </c>
      <c r="R231">
        <f t="shared" si="49"/>
        <v>4.8557571606633232</v>
      </c>
    </row>
    <row r="232" spans="1:18" x14ac:dyDescent="0.25">
      <c r="A232" s="3">
        <v>2006.0425600839594</v>
      </c>
      <c r="B232" s="4">
        <v>6</v>
      </c>
      <c r="C232" t="s">
        <v>10</v>
      </c>
      <c r="D232">
        <v>13.341900000000001</v>
      </c>
      <c r="E232">
        <v>13.460800000000001</v>
      </c>
      <c r="F232">
        <v>11.5398</v>
      </c>
      <c r="G232">
        <f t="shared" ref="G232:G246" si="50">AVERAGE(D232:F232)</f>
        <v>12.780833333333334</v>
      </c>
      <c r="H232">
        <f t="shared" ref="H232:H246" si="51">STDEV(D232:F232)</f>
        <v>1.0764093567659725</v>
      </c>
      <c r="K232" s="3">
        <v>1952.9938607591869</v>
      </c>
      <c r="L232">
        <v>42</v>
      </c>
      <c r="M232" t="s">
        <v>56</v>
      </c>
      <c r="N232" s="11">
        <v>37.580300000000001</v>
      </c>
      <c r="O232">
        <v>36.0822</v>
      </c>
      <c r="P232">
        <v>24.774100000000001</v>
      </c>
      <c r="Q232" s="10">
        <f t="shared" si="48"/>
        <v>32.812199999999997</v>
      </c>
      <c r="R232">
        <f t="shared" si="49"/>
        <v>7.0013830497980996</v>
      </c>
    </row>
    <row r="233" spans="1:18" ht="15.75" thickBot="1" x14ac:dyDescent="0.3">
      <c r="A233" s="3">
        <v>1999.5638401259391</v>
      </c>
      <c r="B233" s="4">
        <v>9</v>
      </c>
      <c r="C233" t="s">
        <v>11</v>
      </c>
      <c r="D233">
        <v>13.124000000000001</v>
      </c>
      <c r="E233">
        <v>13.747400000000001</v>
      </c>
      <c r="F233">
        <v>12.597799999999999</v>
      </c>
      <c r="G233">
        <f t="shared" si="50"/>
        <v>13.1564</v>
      </c>
      <c r="H233">
        <f t="shared" si="51"/>
        <v>0.57548445678402183</v>
      </c>
      <c r="K233" s="3">
        <v>1948.2791365277003</v>
      </c>
      <c r="L233" s="2">
        <v>45</v>
      </c>
      <c r="M233" s="2" t="s">
        <v>57</v>
      </c>
      <c r="N233" s="11">
        <v>33.549399999999999</v>
      </c>
      <c r="O233">
        <v>16.3445</v>
      </c>
      <c r="P233">
        <v>27.1846</v>
      </c>
      <c r="Q233" s="10">
        <f t="shared" si="48"/>
        <v>25.692833333333336</v>
      </c>
      <c r="R233">
        <f t="shared" si="49"/>
        <v>8.6989178547295829</v>
      </c>
    </row>
    <row r="234" spans="1:18" x14ac:dyDescent="0.25">
      <c r="A234" s="3">
        <v>1993.0851201679186</v>
      </c>
      <c r="B234" s="4">
        <v>12</v>
      </c>
      <c r="C234" t="s">
        <v>12</v>
      </c>
      <c r="D234">
        <v>11.7317</v>
      </c>
      <c r="E234">
        <v>12.6714</v>
      </c>
      <c r="F234">
        <v>12.6806</v>
      </c>
      <c r="G234">
        <f t="shared" si="50"/>
        <v>12.361233333333333</v>
      </c>
      <c r="H234">
        <f t="shared" si="51"/>
        <v>0.54521126486283589</v>
      </c>
    </row>
    <row r="235" spans="1:18" ht="15.75" thickBot="1" x14ac:dyDescent="0.3">
      <c r="A235" s="3">
        <v>1986.6064002098983</v>
      </c>
      <c r="B235" s="4">
        <v>15</v>
      </c>
      <c r="C235" t="s">
        <v>13</v>
      </c>
      <c r="D235">
        <v>10.6829</v>
      </c>
      <c r="E235">
        <v>10.255100000000001</v>
      </c>
      <c r="F235">
        <v>11.1195</v>
      </c>
      <c r="G235">
        <f t="shared" si="50"/>
        <v>10.685833333333335</v>
      </c>
      <c r="H235">
        <f t="shared" si="51"/>
        <v>0.43220746561499063</v>
      </c>
      <c r="M235" s="1"/>
      <c r="N235" s="1" t="s">
        <v>40</v>
      </c>
      <c r="O235" s="1" t="s">
        <v>41</v>
      </c>
      <c r="P235" s="1" t="s">
        <v>42</v>
      </c>
    </row>
    <row r="236" spans="1:18" ht="15.75" thickBot="1" x14ac:dyDescent="0.3">
      <c r="A236" s="5">
        <v>1980</v>
      </c>
      <c r="B236" s="4">
        <v>18</v>
      </c>
      <c r="C236" t="s">
        <v>14</v>
      </c>
      <c r="D236">
        <v>16.593299999999999</v>
      </c>
      <c r="E236">
        <v>13.447900000000001</v>
      </c>
      <c r="F236">
        <v>11.4968</v>
      </c>
      <c r="G236">
        <f t="shared" si="50"/>
        <v>13.845999999999998</v>
      </c>
      <c r="H236">
        <f t="shared" si="51"/>
        <v>2.5714666573766767</v>
      </c>
      <c r="K236" t="s">
        <v>3</v>
      </c>
      <c r="L236" s="8" t="s">
        <v>4</v>
      </c>
      <c r="M236" s="8" t="s">
        <v>5</v>
      </c>
      <c r="N236" t="s">
        <v>37</v>
      </c>
      <c r="O236" t="s">
        <v>37</v>
      </c>
      <c r="P236" t="s">
        <v>37</v>
      </c>
      <c r="Q236" t="s">
        <v>7</v>
      </c>
      <c r="R236" t="s">
        <v>8</v>
      </c>
    </row>
    <row r="237" spans="1:18" x14ac:dyDescent="0.25">
      <c r="A237" s="3">
        <v>1973.6489602938577</v>
      </c>
      <c r="B237" s="4">
        <v>21</v>
      </c>
      <c r="C237" t="s">
        <v>15</v>
      </c>
      <c r="D237">
        <v>14.660399999999999</v>
      </c>
      <c r="E237">
        <v>16.678999999999998</v>
      </c>
      <c r="F237">
        <v>15.194800000000001</v>
      </c>
      <c r="G237">
        <f t="shared" si="50"/>
        <v>15.5114</v>
      </c>
      <c r="H237">
        <f t="shared" si="51"/>
        <v>1.0458791325961134</v>
      </c>
      <c r="K237" s="3">
        <v>2014.2852757685134</v>
      </c>
      <c r="L237">
        <v>3</v>
      </c>
      <c r="M237" t="s">
        <v>43</v>
      </c>
      <c r="N237" s="11">
        <v>681.53700000000003</v>
      </c>
      <c r="O237">
        <v>637.10299999999995</v>
      </c>
      <c r="P237">
        <v>616.5675</v>
      </c>
      <c r="Q237" s="10">
        <f>AVERAGE(N237:P237)</f>
        <v>645.06916666666666</v>
      </c>
      <c r="R237">
        <f>STDEV(N237:P237)</f>
        <v>33.209243307900515</v>
      </c>
    </row>
    <row r="238" spans="1:18" x14ac:dyDescent="0.25">
      <c r="A238" s="3">
        <v>1967.1702403358374</v>
      </c>
      <c r="B238" s="4">
        <v>24</v>
      </c>
      <c r="C238" t="s">
        <v>16</v>
      </c>
      <c r="D238">
        <v>13.802199999999999</v>
      </c>
      <c r="E238">
        <v>16.040800000000001</v>
      </c>
      <c r="F238">
        <v>14.4557</v>
      </c>
      <c r="G238">
        <f t="shared" si="50"/>
        <v>14.766233333333332</v>
      </c>
      <c r="H238">
        <f t="shared" si="51"/>
        <v>1.1511540745414295</v>
      </c>
      <c r="K238" s="3">
        <v>2009.5705515370266</v>
      </c>
      <c r="L238">
        <v>6</v>
      </c>
      <c r="M238" t="s">
        <v>44</v>
      </c>
      <c r="N238" s="11">
        <v>622.57799999999997</v>
      </c>
      <c r="O238">
        <v>687.05100000000004</v>
      </c>
      <c r="P238">
        <v>854.11800000000005</v>
      </c>
      <c r="Q238" s="10">
        <f t="shared" ref="Q238:Q251" si="52">AVERAGE(N238:P238)</f>
        <v>721.24899999999991</v>
      </c>
      <c r="R238">
        <f t="shared" ref="R238:R251" si="53">STDEV(N238:P238)</f>
        <v>119.49820209107817</v>
      </c>
    </row>
    <row r="239" spans="1:18" x14ac:dyDescent="0.25">
      <c r="A239" s="6">
        <v>1960.6915203778171</v>
      </c>
      <c r="B239" s="4">
        <v>27</v>
      </c>
      <c r="C239" t="s">
        <v>17</v>
      </c>
      <c r="D239">
        <v>7.2782799999999996</v>
      </c>
      <c r="E239">
        <v>11.039099999999999</v>
      </c>
      <c r="F239">
        <v>13.3048</v>
      </c>
      <c r="G239">
        <f t="shared" si="50"/>
        <v>10.540726666666666</v>
      </c>
      <c r="H239">
        <f t="shared" si="51"/>
        <v>3.044013438231401</v>
      </c>
      <c r="K239" s="3">
        <v>2004.8558273055401</v>
      </c>
      <c r="L239">
        <v>9</v>
      </c>
      <c r="M239" t="s">
        <v>45</v>
      </c>
      <c r="N239" s="11">
        <v>590.73099999999999</v>
      </c>
      <c r="O239">
        <v>694.33500000000004</v>
      </c>
      <c r="P239">
        <v>995.60249999999996</v>
      </c>
      <c r="Q239" s="10">
        <f t="shared" si="52"/>
        <v>760.22283333333326</v>
      </c>
      <c r="R239">
        <f t="shared" si="53"/>
        <v>210.32388788267394</v>
      </c>
    </row>
    <row r="240" spans="1:18" x14ac:dyDescent="0.25">
      <c r="A240" s="3">
        <v>1954.2128004197968</v>
      </c>
      <c r="B240" s="4">
        <v>30</v>
      </c>
      <c r="C240" t="s">
        <v>18</v>
      </c>
      <c r="D240">
        <v>4.3967299999999998</v>
      </c>
      <c r="E240">
        <v>13.0646</v>
      </c>
      <c r="F240">
        <v>6.9627600000000003</v>
      </c>
      <c r="G240">
        <f t="shared" si="50"/>
        <v>8.1413633333333326</v>
      </c>
      <c r="H240">
        <f t="shared" si="51"/>
        <v>4.4525073775607975</v>
      </c>
      <c r="K240" s="3">
        <v>2000.1411030740535</v>
      </c>
      <c r="L240">
        <v>12</v>
      </c>
      <c r="M240" t="s">
        <v>46</v>
      </c>
      <c r="N240" s="11">
        <v>591.85</v>
      </c>
      <c r="O240">
        <v>592.66899999999998</v>
      </c>
      <c r="P240">
        <v>853.43</v>
      </c>
      <c r="Q240" s="10">
        <f t="shared" si="52"/>
        <v>679.31633333333332</v>
      </c>
      <c r="R240">
        <f t="shared" si="53"/>
        <v>150.78741452897626</v>
      </c>
    </row>
    <row r="241" spans="1:18" x14ac:dyDescent="0.25">
      <c r="A241" s="3">
        <v>1947.7340804617766</v>
      </c>
      <c r="B241" s="4">
        <v>33</v>
      </c>
      <c r="C241" t="s">
        <v>19</v>
      </c>
      <c r="D241">
        <v>10.2691</v>
      </c>
      <c r="E241">
        <v>15.325900000000001</v>
      </c>
      <c r="F241">
        <v>5.2054400000000003</v>
      </c>
      <c r="G241">
        <f t="shared" si="50"/>
        <v>10.266813333333333</v>
      </c>
      <c r="H241">
        <f t="shared" si="51"/>
        <v>5.0602303874955483</v>
      </c>
      <c r="K241" s="3">
        <v>1995.4263788425667</v>
      </c>
      <c r="L241">
        <v>15</v>
      </c>
      <c r="M241" t="s">
        <v>47</v>
      </c>
      <c r="N241" s="11">
        <v>597.64099999999996</v>
      </c>
      <c r="O241">
        <v>617.74599999999998</v>
      </c>
      <c r="P241">
        <v>965.42049999999995</v>
      </c>
      <c r="Q241" s="10">
        <f t="shared" si="52"/>
        <v>726.93583333333333</v>
      </c>
      <c r="R241">
        <f t="shared" si="53"/>
        <v>206.77827480802549</v>
      </c>
    </row>
    <row r="242" spans="1:18" x14ac:dyDescent="0.25">
      <c r="A242" s="3">
        <v>1941.255360503756</v>
      </c>
      <c r="B242" s="4">
        <v>36</v>
      </c>
      <c r="C242" t="s">
        <v>20</v>
      </c>
      <c r="D242">
        <v>14.298500000000001</v>
      </c>
      <c r="E242">
        <v>13.3604</v>
      </c>
      <c r="F242">
        <v>8.5624699999999994</v>
      </c>
      <c r="G242">
        <f t="shared" si="50"/>
        <v>12.073790000000001</v>
      </c>
      <c r="H242">
        <f t="shared" si="51"/>
        <v>3.0768545642100089</v>
      </c>
      <c r="K242" s="5">
        <v>1990</v>
      </c>
      <c r="L242">
        <v>18</v>
      </c>
      <c r="M242" t="s">
        <v>48</v>
      </c>
      <c r="N242" s="11">
        <v>583.79100000000005</v>
      </c>
      <c r="O242">
        <v>586.59900000000005</v>
      </c>
      <c r="P242">
        <v>980.33900000000006</v>
      </c>
      <c r="Q242" s="10">
        <f t="shared" si="52"/>
        <v>716.90966666666679</v>
      </c>
      <c r="R242">
        <f t="shared" si="53"/>
        <v>228.14081498349483</v>
      </c>
    </row>
    <row r="243" spans="1:18" x14ac:dyDescent="0.25">
      <c r="A243" s="3">
        <v>1934.7766405457357</v>
      </c>
      <c r="B243" s="4">
        <v>39</v>
      </c>
      <c r="C243" t="s">
        <v>21</v>
      </c>
      <c r="D243">
        <v>12.1905</v>
      </c>
      <c r="E243">
        <v>11.6015</v>
      </c>
      <c r="F243">
        <v>14.4428</v>
      </c>
      <c r="G243">
        <f t="shared" si="50"/>
        <v>12.744933333333334</v>
      </c>
      <c r="H243">
        <f t="shared" si="51"/>
        <v>1.4995978338652445</v>
      </c>
      <c r="K243" s="3">
        <v>1985.9969303795933</v>
      </c>
      <c r="L243">
        <v>21</v>
      </c>
      <c r="M243" t="s">
        <v>49</v>
      </c>
      <c r="N243" s="11">
        <v>619.98099999999999</v>
      </c>
      <c r="O243">
        <v>580.36</v>
      </c>
      <c r="P243">
        <v>947.49900000000002</v>
      </c>
      <c r="Q243" s="10">
        <f t="shared" si="52"/>
        <v>715.94666666666672</v>
      </c>
      <c r="R243">
        <f t="shared" si="53"/>
        <v>201.50637263951052</v>
      </c>
    </row>
    <row r="244" spans="1:18" x14ac:dyDescent="0.25">
      <c r="A244" s="3">
        <v>1928.2979205877155</v>
      </c>
      <c r="B244" s="4">
        <v>42</v>
      </c>
      <c r="C244" t="s">
        <v>22</v>
      </c>
      <c r="D244">
        <v>9.0991199999999992</v>
      </c>
      <c r="E244">
        <v>11.866</v>
      </c>
      <c r="F244">
        <v>11.9236</v>
      </c>
      <c r="G244">
        <f t="shared" si="50"/>
        <v>10.962906666666667</v>
      </c>
      <c r="H244">
        <f t="shared" si="51"/>
        <v>1.6143435180076595</v>
      </c>
      <c r="K244" s="3">
        <v>1981.2822061481068</v>
      </c>
      <c r="L244">
        <v>24</v>
      </c>
      <c r="M244" t="s">
        <v>50</v>
      </c>
      <c r="N244" s="11">
        <v>581.16899999999998</v>
      </c>
      <c r="O244">
        <v>571.14599999999996</v>
      </c>
      <c r="P244">
        <v>894.23599999999999</v>
      </c>
      <c r="Q244" s="10">
        <f t="shared" si="52"/>
        <v>682.18366666666668</v>
      </c>
      <c r="R244">
        <f t="shared" si="53"/>
        <v>183.71107529578416</v>
      </c>
    </row>
    <row r="245" spans="1:18" x14ac:dyDescent="0.25">
      <c r="A245" s="3">
        <v>1921.8192006296952</v>
      </c>
      <c r="B245" s="4">
        <v>45</v>
      </c>
      <c r="C245" t="s">
        <v>23</v>
      </c>
      <c r="D245">
        <v>12.285</v>
      </c>
      <c r="E245">
        <v>10.462899999999999</v>
      </c>
      <c r="F245">
        <v>11.658300000000001</v>
      </c>
      <c r="G245">
        <f t="shared" si="50"/>
        <v>11.468733333333333</v>
      </c>
      <c r="H245">
        <f t="shared" si="51"/>
        <v>0.92572336220565055</v>
      </c>
      <c r="K245" s="3">
        <v>1976.5674819166202</v>
      </c>
      <c r="L245">
        <v>27</v>
      </c>
      <c r="M245" t="s">
        <v>51</v>
      </c>
      <c r="N245" s="11">
        <v>531.98299999999995</v>
      </c>
      <c r="O245">
        <v>531.19200000000001</v>
      </c>
      <c r="P245">
        <v>1021.7750000000001</v>
      </c>
      <c r="Q245" s="10">
        <f t="shared" si="52"/>
        <v>694.98333333333323</v>
      </c>
      <c r="R245">
        <f t="shared" si="53"/>
        <v>283.01016142946781</v>
      </c>
    </row>
    <row r="246" spans="1:18" ht="15.75" thickBot="1" x14ac:dyDescent="0.3">
      <c r="A246" s="3">
        <v>1915.3404806716749</v>
      </c>
      <c r="B246" s="7">
        <v>48</v>
      </c>
      <c r="C246" s="2" t="s">
        <v>24</v>
      </c>
      <c r="D246">
        <v>13.8711</v>
      </c>
      <c r="E246">
        <v>16.411000000000001</v>
      </c>
      <c r="F246">
        <v>12.5915</v>
      </c>
      <c r="G246">
        <f t="shared" si="50"/>
        <v>14.291199999999998</v>
      </c>
      <c r="H246">
        <f t="shared" si="51"/>
        <v>1.9440956946611647</v>
      </c>
      <c r="K246" s="3">
        <v>1971.8527576851334</v>
      </c>
      <c r="L246">
        <v>30</v>
      </c>
      <c r="M246" t="s">
        <v>52</v>
      </c>
      <c r="N246" s="11">
        <v>548.01099999999997</v>
      </c>
      <c r="O246">
        <v>580.83699999999999</v>
      </c>
      <c r="P246">
        <v>985.04100000000005</v>
      </c>
      <c r="Q246" s="10">
        <f t="shared" si="52"/>
        <v>704.62966666666671</v>
      </c>
      <c r="R246">
        <f t="shared" si="53"/>
        <v>243.39735714533401</v>
      </c>
    </row>
    <row r="247" spans="1:18" x14ac:dyDescent="0.25">
      <c r="K247" s="6">
        <v>1967.1380334536468</v>
      </c>
      <c r="L247">
        <v>33</v>
      </c>
      <c r="M247" t="s">
        <v>53</v>
      </c>
      <c r="N247" s="11">
        <v>535.73</v>
      </c>
      <c r="O247">
        <v>664.90099999999995</v>
      </c>
      <c r="P247">
        <v>813.80899999999997</v>
      </c>
      <c r="Q247" s="10">
        <f t="shared" si="52"/>
        <v>671.4799999999999</v>
      </c>
      <c r="R247">
        <f t="shared" si="53"/>
        <v>139.15618919401362</v>
      </c>
    </row>
    <row r="248" spans="1:18" ht="15.75" thickBot="1" x14ac:dyDescent="0.3">
      <c r="C248" s="1"/>
      <c r="D248" s="1" t="s">
        <v>0</v>
      </c>
      <c r="E248" s="1" t="s">
        <v>1</v>
      </c>
      <c r="F248" s="1" t="s">
        <v>2</v>
      </c>
      <c r="K248" s="3">
        <v>1962.4233092221602</v>
      </c>
      <c r="L248">
        <v>36</v>
      </c>
      <c r="M248" t="s">
        <v>54</v>
      </c>
      <c r="N248" s="11">
        <v>622.97199999999998</v>
      </c>
      <c r="O248">
        <v>678.81600000000003</v>
      </c>
      <c r="P248">
        <v>642.577</v>
      </c>
      <c r="Q248" s="10">
        <f t="shared" si="52"/>
        <v>648.12166666666667</v>
      </c>
      <c r="R248">
        <f t="shared" si="53"/>
        <v>28.331882753063461</v>
      </c>
    </row>
    <row r="249" spans="1:18" ht="15.75" thickBot="1" x14ac:dyDescent="0.3">
      <c r="A249" t="s">
        <v>3</v>
      </c>
      <c r="B249" s="2" t="s">
        <v>4</v>
      </c>
      <c r="C249" s="2" t="s">
        <v>5</v>
      </c>
      <c r="D249" t="s">
        <v>37</v>
      </c>
      <c r="E249" t="s">
        <v>37</v>
      </c>
      <c r="F249" t="s">
        <v>37</v>
      </c>
      <c r="G249" t="s">
        <v>7</v>
      </c>
      <c r="H249" t="s">
        <v>8</v>
      </c>
      <c r="K249" s="3">
        <v>1957.7085849906734</v>
      </c>
      <c r="L249">
        <v>39</v>
      </c>
      <c r="M249" t="s">
        <v>55</v>
      </c>
      <c r="N249" s="11">
        <v>628.947</v>
      </c>
      <c r="O249">
        <v>640.30700000000002</v>
      </c>
      <c r="P249">
        <v>645.46799999999996</v>
      </c>
      <c r="Q249" s="10">
        <f t="shared" si="52"/>
        <v>638.24066666666658</v>
      </c>
      <c r="R249">
        <f t="shared" si="53"/>
        <v>8.4521098155036452</v>
      </c>
    </row>
    <row r="250" spans="1:18" x14ac:dyDescent="0.25">
      <c r="A250" s="3">
        <v>2012.5212800419797</v>
      </c>
      <c r="B250" s="4">
        <v>3</v>
      </c>
      <c r="C250" t="s">
        <v>9</v>
      </c>
      <c r="D250">
        <v>740.05700000000002</v>
      </c>
      <c r="E250">
        <v>737.06299999999999</v>
      </c>
      <c r="F250">
        <v>772.971</v>
      </c>
      <c r="G250">
        <f>AVERAGE(D250:F250)</f>
        <v>750.03033333333326</v>
      </c>
      <c r="H250">
        <f>STDEV(D250:F250)</f>
        <v>19.923520003587054</v>
      </c>
      <c r="K250" s="3">
        <v>1952.9938607591869</v>
      </c>
      <c r="L250">
        <v>42</v>
      </c>
      <c r="M250" t="s">
        <v>56</v>
      </c>
      <c r="N250" s="11">
        <v>673.27800000000002</v>
      </c>
      <c r="O250">
        <v>731.24599999999998</v>
      </c>
      <c r="P250">
        <v>882.72299999999996</v>
      </c>
      <c r="Q250" s="10">
        <f t="shared" si="52"/>
        <v>762.41566666666665</v>
      </c>
      <c r="R250">
        <f t="shared" si="53"/>
        <v>108.14556438584779</v>
      </c>
    </row>
    <row r="251" spans="1:18" ht="15.75" thickBot="1" x14ac:dyDescent="0.3">
      <c r="A251" s="3">
        <v>2006.0425600839594</v>
      </c>
      <c r="B251" s="4">
        <v>6</v>
      </c>
      <c r="C251" t="s">
        <v>10</v>
      </c>
      <c r="D251">
        <v>796.60699999999997</v>
      </c>
      <c r="E251">
        <v>727.51800000000003</v>
      </c>
      <c r="F251">
        <v>759.21500000000003</v>
      </c>
      <c r="G251">
        <f t="shared" ref="G251:G265" si="54">AVERAGE(D251:F251)</f>
        <v>761.11333333333334</v>
      </c>
      <c r="H251">
        <f t="shared" ref="H251:H265" si="55">STDEV(D251:F251)</f>
        <v>34.583597735535427</v>
      </c>
      <c r="K251" s="3">
        <v>1948.2791365277003</v>
      </c>
      <c r="L251" s="2">
        <v>45</v>
      </c>
      <c r="M251" s="2" t="s">
        <v>57</v>
      </c>
      <c r="N251" s="11">
        <v>704.61300000000006</v>
      </c>
      <c r="O251">
        <v>998.56200000000001</v>
      </c>
      <c r="P251">
        <v>874.83</v>
      </c>
      <c r="Q251" s="10">
        <f t="shared" si="52"/>
        <v>859.33500000000004</v>
      </c>
      <c r="R251">
        <f t="shared" si="53"/>
        <v>147.58582221541405</v>
      </c>
    </row>
    <row r="252" spans="1:18" x14ac:dyDescent="0.25">
      <c r="A252" s="3">
        <v>1999.5638401259391</v>
      </c>
      <c r="B252" s="4">
        <v>9</v>
      </c>
      <c r="C252" t="s">
        <v>11</v>
      </c>
      <c r="D252">
        <v>810.85</v>
      </c>
      <c r="E252">
        <v>705.18700000000001</v>
      </c>
      <c r="F252">
        <v>788.40800000000002</v>
      </c>
      <c r="G252">
        <f t="shared" si="54"/>
        <v>768.14833333333343</v>
      </c>
      <c r="H252">
        <f t="shared" si="55"/>
        <v>55.668734154221021</v>
      </c>
    </row>
    <row r="253" spans="1:18" ht="15.75" thickBot="1" x14ac:dyDescent="0.3">
      <c r="A253" s="3">
        <v>1993.0851201679186</v>
      </c>
      <c r="B253" s="4">
        <v>12</v>
      </c>
      <c r="C253" t="s">
        <v>12</v>
      </c>
      <c r="D253">
        <v>974.43200000000002</v>
      </c>
      <c r="E253">
        <v>895.70299999999997</v>
      </c>
      <c r="F253">
        <v>755.40300000000002</v>
      </c>
      <c r="G253">
        <f t="shared" si="54"/>
        <v>875.17933333333337</v>
      </c>
      <c r="H253">
        <f t="shared" si="55"/>
        <v>110.94747126606039</v>
      </c>
      <c r="M253" s="1"/>
      <c r="N253" s="1" t="s">
        <v>40</v>
      </c>
      <c r="O253" s="1" t="s">
        <v>41</v>
      </c>
      <c r="P253" s="1" t="s">
        <v>42</v>
      </c>
    </row>
    <row r="254" spans="1:18" ht="15.75" thickBot="1" x14ac:dyDescent="0.3">
      <c r="A254" s="3">
        <v>1986.6064002098983</v>
      </c>
      <c r="B254" s="4">
        <v>15</v>
      </c>
      <c r="C254" t="s">
        <v>13</v>
      </c>
      <c r="D254">
        <v>975.10599999999999</v>
      </c>
      <c r="E254" t="s">
        <v>38</v>
      </c>
      <c r="F254">
        <v>924.40700000000004</v>
      </c>
      <c r="G254">
        <f t="shared" si="54"/>
        <v>949.75649999999996</v>
      </c>
      <c r="H254">
        <f t="shared" si="55"/>
        <v>35.849606699376736</v>
      </c>
      <c r="K254" t="s">
        <v>3</v>
      </c>
      <c r="L254" s="8" t="s">
        <v>4</v>
      </c>
      <c r="M254" s="8" t="s">
        <v>5</v>
      </c>
      <c r="N254" t="s">
        <v>39</v>
      </c>
      <c r="O254" t="s">
        <v>39</v>
      </c>
      <c r="P254" t="s">
        <v>39</v>
      </c>
      <c r="Q254" t="s">
        <v>7</v>
      </c>
      <c r="R254" t="s">
        <v>8</v>
      </c>
    </row>
    <row r="255" spans="1:18" x14ac:dyDescent="0.25">
      <c r="A255" s="5">
        <v>1980</v>
      </c>
      <c r="B255" s="4">
        <v>18</v>
      </c>
      <c r="C255" t="s">
        <v>14</v>
      </c>
      <c r="D255">
        <v>895.67100000000005</v>
      </c>
      <c r="E255">
        <v>891.26400000000001</v>
      </c>
      <c r="F255">
        <v>958.08100000000002</v>
      </c>
      <c r="G255">
        <f t="shared" si="54"/>
        <v>915.0053333333334</v>
      </c>
      <c r="H255">
        <f t="shared" si="55"/>
        <v>37.36964284460494</v>
      </c>
      <c r="K255" s="3">
        <v>2014.2852757685134</v>
      </c>
      <c r="L255">
        <v>3</v>
      </c>
      <c r="M255" t="s">
        <v>43</v>
      </c>
      <c r="N255" s="11">
        <v>110.003</v>
      </c>
      <c r="O255">
        <v>108.741</v>
      </c>
      <c r="P255">
        <v>91.398150000000001</v>
      </c>
      <c r="Q255" s="10">
        <f>AVERAGE(N255:P255)</f>
        <v>103.38071666666667</v>
      </c>
      <c r="R255">
        <f>STDEV(N255:P255)</f>
        <v>10.396373836142741</v>
      </c>
    </row>
    <row r="256" spans="1:18" x14ac:dyDescent="0.25">
      <c r="A256" s="3">
        <v>1973.6489602938577</v>
      </c>
      <c r="B256" s="4">
        <v>21</v>
      </c>
      <c r="C256" t="s">
        <v>15</v>
      </c>
      <c r="D256" t="s">
        <v>38</v>
      </c>
      <c r="E256">
        <v>982.00699999999995</v>
      </c>
      <c r="F256">
        <v>961.64800000000002</v>
      </c>
      <c r="G256">
        <f t="shared" si="54"/>
        <v>971.82749999999999</v>
      </c>
      <c r="H256">
        <f t="shared" si="55"/>
        <v>14.395986958176866</v>
      </c>
      <c r="K256" s="3">
        <v>2009.5705515370266</v>
      </c>
      <c r="L256">
        <v>6</v>
      </c>
      <c r="M256" t="s">
        <v>44</v>
      </c>
      <c r="N256" s="11">
        <v>107.395</v>
      </c>
      <c r="O256">
        <v>111.351</v>
      </c>
      <c r="P256">
        <v>36.077100000000002</v>
      </c>
      <c r="Q256" s="10">
        <f t="shared" ref="Q256:Q269" si="56">AVERAGE(N256:P256)</f>
        <v>84.941033333333323</v>
      </c>
      <c r="R256">
        <f t="shared" ref="R256:R269" si="57">STDEV(N256:P256)</f>
        <v>42.36361020502541</v>
      </c>
    </row>
    <row r="257" spans="1:18" x14ac:dyDescent="0.25">
      <c r="A257" s="3">
        <v>1967.1702403358374</v>
      </c>
      <c r="B257" s="4">
        <v>24</v>
      </c>
      <c r="C257" t="s">
        <v>16</v>
      </c>
      <c r="D257" t="s">
        <v>38</v>
      </c>
      <c r="E257">
        <v>960.07100000000003</v>
      </c>
      <c r="F257">
        <v>978.14800000000002</v>
      </c>
      <c r="G257">
        <f t="shared" si="54"/>
        <v>969.10950000000003</v>
      </c>
      <c r="H257">
        <f t="shared" si="55"/>
        <v>12.782369283509217</v>
      </c>
      <c r="K257" s="3">
        <v>2004.8558273055401</v>
      </c>
      <c r="L257">
        <v>9</v>
      </c>
      <c r="M257" t="s">
        <v>45</v>
      </c>
      <c r="N257" s="11">
        <v>107.53</v>
      </c>
      <c r="O257">
        <v>114.521</v>
      </c>
      <c r="P257">
        <v>21.451799999999999</v>
      </c>
      <c r="Q257" s="10">
        <f t="shared" si="56"/>
        <v>81.167599999999993</v>
      </c>
      <c r="R257">
        <f t="shared" si="57"/>
        <v>51.833397510485469</v>
      </c>
    </row>
    <row r="258" spans="1:18" x14ac:dyDescent="0.25">
      <c r="A258" s="6">
        <v>1960.6915203778171</v>
      </c>
      <c r="B258" s="4">
        <v>27</v>
      </c>
      <c r="C258" t="s">
        <v>17</v>
      </c>
      <c r="D258" t="s">
        <v>38</v>
      </c>
      <c r="E258" t="s">
        <v>38</v>
      </c>
      <c r="F258">
        <v>1018.23</v>
      </c>
      <c r="G258">
        <f t="shared" si="54"/>
        <v>1018.23</v>
      </c>
      <c r="H258" t="e">
        <f t="shared" si="55"/>
        <v>#DIV/0!</v>
      </c>
      <c r="K258" s="3">
        <v>2000.1411030740535</v>
      </c>
      <c r="L258">
        <v>12</v>
      </c>
      <c r="M258" t="s">
        <v>46</v>
      </c>
      <c r="N258" s="11">
        <v>120.753</v>
      </c>
      <c r="O258">
        <v>106.193</v>
      </c>
      <c r="P258">
        <v>22.020900000000001</v>
      </c>
      <c r="Q258" s="10">
        <f t="shared" si="56"/>
        <v>82.98896666666667</v>
      </c>
      <c r="R258">
        <f t="shared" si="57"/>
        <v>53.299411486463249</v>
      </c>
    </row>
    <row r="259" spans="1:18" x14ac:dyDescent="0.25">
      <c r="A259" s="3">
        <v>1954.2128004197968</v>
      </c>
      <c r="B259" s="4">
        <v>30</v>
      </c>
      <c r="C259" t="s">
        <v>18</v>
      </c>
      <c r="D259">
        <v>873.125</v>
      </c>
      <c r="E259">
        <v>829.85699999999997</v>
      </c>
      <c r="F259">
        <v>912.18</v>
      </c>
      <c r="G259">
        <f t="shared" si="54"/>
        <v>871.7206666666666</v>
      </c>
      <c r="H259">
        <f t="shared" si="55"/>
        <v>41.179463283696798</v>
      </c>
      <c r="K259" s="3">
        <v>1995.4263788425667</v>
      </c>
      <c r="L259">
        <v>15</v>
      </c>
      <c r="M259" t="s">
        <v>47</v>
      </c>
      <c r="N259" s="11">
        <v>113.06</v>
      </c>
      <c r="O259">
        <v>113.449</v>
      </c>
      <c r="P259">
        <v>17.390349999999998</v>
      </c>
      <c r="Q259" s="10">
        <f t="shared" si="56"/>
        <v>81.299783333333338</v>
      </c>
      <c r="R259">
        <f t="shared" si="57"/>
        <v>55.34753456108799</v>
      </c>
    </row>
    <row r="260" spans="1:18" x14ac:dyDescent="0.25">
      <c r="A260" s="3">
        <v>1947.7340804617766</v>
      </c>
      <c r="B260" s="4">
        <v>33</v>
      </c>
      <c r="C260" t="s">
        <v>19</v>
      </c>
      <c r="D260">
        <v>941.13400000000001</v>
      </c>
      <c r="E260">
        <v>813.00400000000002</v>
      </c>
      <c r="F260" t="s">
        <v>38</v>
      </c>
      <c r="G260">
        <f t="shared" si="54"/>
        <v>877.06899999999996</v>
      </c>
      <c r="H260">
        <f t="shared" si="55"/>
        <v>90.601591873432326</v>
      </c>
      <c r="K260" s="5">
        <v>1990</v>
      </c>
      <c r="L260">
        <v>18</v>
      </c>
      <c r="M260" t="s">
        <v>48</v>
      </c>
      <c r="N260" s="11">
        <v>113.84099999999999</v>
      </c>
      <c r="O260">
        <v>114.59099999999999</v>
      </c>
      <c r="P260">
        <v>21.885899999999999</v>
      </c>
      <c r="Q260" s="10">
        <f t="shared" si="56"/>
        <v>83.439299999999989</v>
      </c>
      <c r="R260">
        <f t="shared" si="57"/>
        <v>53.308127088371812</v>
      </c>
    </row>
    <row r="261" spans="1:18" x14ac:dyDescent="0.25">
      <c r="A261" s="3">
        <v>1941.255360503756</v>
      </c>
      <c r="B261" s="4">
        <v>36</v>
      </c>
      <c r="C261" t="s">
        <v>20</v>
      </c>
      <c r="D261">
        <v>758.50400000000002</v>
      </c>
      <c r="E261">
        <v>813.35900000000004</v>
      </c>
      <c r="F261">
        <v>1046.46</v>
      </c>
      <c r="G261">
        <f t="shared" si="54"/>
        <v>872.7743333333334</v>
      </c>
      <c r="H261">
        <f t="shared" si="55"/>
        <v>152.8963729469514</v>
      </c>
      <c r="K261" s="3">
        <v>1985.9969303795933</v>
      </c>
      <c r="L261">
        <v>21</v>
      </c>
      <c r="M261" t="s">
        <v>49</v>
      </c>
      <c r="N261" s="11">
        <v>122.648</v>
      </c>
      <c r="O261">
        <v>123.407</v>
      </c>
      <c r="P261">
        <v>24.849800000000002</v>
      </c>
      <c r="Q261" s="10">
        <f t="shared" si="56"/>
        <v>90.301600000000008</v>
      </c>
      <c r="R261">
        <f t="shared" si="57"/>
        <v>56.684191911678511</v>
      </c>
    </row>
    <row r="262" spans="1:18" x14ac:dyDescent="0.25">
      <c r="A262" s="3">
        <v>1934.7766405457357</v>
      </c>
      <c r="B262" s="4">
        <v>39</v>
      </c>
      <c r="C262" t="s">
        <v>21</v>
      </c>
      <c r="D262">
        <v>879.04200000000003</v>
      </c>
      <c r="E262">
        <v>893.44</v>
      </c>
      <c r="F262">
        <v>758.28899999999999</v>
      </c>
      <c r="G262">
        <f t="shared" si="54"/>
        <v>843.59033333333321</v>
      </c>
      <c r="H262">
        <f t="shared" si="55"/>
        <v>74.223067184894333</v>
      </c>
      <c r="K262" s="3">
        <v>1981.2822061481068</v>
      </c>
      <c r="L262">
        <v>24</v>
      </c>
      <c r="M262" t="s">
        <v>50</v>
      </c>
      <c r="N262" s="11">
        <v>122.46899999999999</v>
      </c>
      <c r="O262">
        <v>122.47799999999999</v>
      </c>
      <c r="P262">
        <v>25.564399999999999</v>
      </c>
      <c r="Q262" s="10">
        <f t="shared" si="56"/>
        <v>90.170466666666655</v>
      </c>
      <c r="R262">
        <f t="shared" si="57"/>
        <v>55.95049515288791</v>
      </c>
    </row>
    <row r="263" spans="1:18" x14ac:dyDescent="0.25">
      <c r="A263" s="3">
        <v>1928.2979205877155</v>
      </c>
      <c r="B263" s="4">
        <v>42</v>
      </c>
      <c r="C263" t="s">
        <v>22</v>
      </c>
      <c r="D263" t="s">
        <v>38</v>
      </c>
      <c r="E263">
        <v>948.40599999999995</v>
      </c>
      <c r="F263">
        <v>874.87699999999995</v>
      </c>
      <c r="G263">
        <f t="shared" si="54"/>
        <v>911.64149999999995</v>
      </c>
      <c r="H263">
        <f t="shared" si="55"/>
        <v>51.992854513865652</v>
      </c>
      <c r="K263" s="3">
        <v>1976.5674819166202</v>
      </c>
      <c r="L263">
        <v>27</v>
      </c>
      <c r="M263" t="s">
        <v>51</v>
      </c>
      <c r="N263" s="11">
        <v>123.276</v>
      </c>
      <c r="O263">
        <v>126.364</v>
      </c>
      <c r="P263">
        <v>27.591050000000003</v>
      </c>
      <c r="Q263" s="10">
        <f t="shared" si="56"/>
        <v>92.410349999999994</v>
      </c>
      <c r="R263">
        <f t="shared" si="57"/>
        <v>56.156390334204168</v>
      </c>
    </row>
    <row r="264" spans="1:18" x14ac:dyDescent="0.25">
      <c r="A264" s="3">
        <v>1921.8192006296952</v>
      </c>
      <c r="B264" s="4">
        <v>45</v>
      </c>
      <c r="C264" t="s">
        <v>23</v>
      </c>
      <c r="D264">
        <v>839.33399999999995</v>
      </c>
      <c r="E264">
        <v>907.452</v>
      </c>
      <c r="F264">
        <v>865.726</v>
      </c>
      <c r="G264">
        <f t="shared" si="54"/>
        <v>870.83733333333339</v>
      </c>
      <c r="H264">
        <f t="shared" si="55"/>
        <v>34.345447694466507</v>
      </c>
      <c r="K264" s="3">
        <v>1971.8527576851334</v>
      </c>
      <c r="L264">
        <v>30</v>
      </c>
      <c r="M264" t="s">
        <v>52</v>
      </c>
      <c r="N264" s="11">
        <v>126.741</v>
      </c>
      <c r="O264">
        <v>128.62200000000001</v>
      </c>
      <c r="P264">
        <v>30.982299999999999</v>
      </c>
      <c r="Q264" s="10">
        <f t="shared" si="56"/>
        <v>95.448433333333341</v>
      </c>
      <c r="R264">
        <f t="shared" si="57"/>
        <v>55.837230415407753</v>
      </c>
    </row>
    <row r="265" spans="1:18" ht="15.75" thickBot="1" x14ac:dyDescent="0.3">
      <c r="A265" s="3">
        <v>1915.3404806716749</v>
      </c>
      <c r="B265" s="7">
        <v>48</v>
      </c>
      <c r="C265" s="2" t="s">
        <v>24</v>
      </c>
      <c r="D265">
        <v>828.13</v>
      </c>
      <c r="E265">
        <v>825.43600000000004</v>
      </c>
      <c r="F265">
        <v>948.33500000000004</v>
      </c>
      <c r="G265">
        <f t="shared" si="54"/>
        <v>867.30033333333324</v>
      </c>
      <c r="H265">
        <f t="shared" si="55"/>
        <v>70.191005907689728</v>
      </c>
      <c r="K265" s="6">
        <v>1967.1380334536468</v>
      </c>
      <c r="L265">
        <v>33</v>
      </c>
      <c r="M265" t="s">
        <v>53</v>
      </c>
      <c r="N265" s="11">
        <v>127.188</v>
      </c>
      <c r="O265">
        <v>126.687</v>
      </c>
      <c r="P265">
        <v>94.176150000000007</v>
      </c>
      <c r="Q265" s="10">
        <f t="shared" si="56"/>
        <v>116.01705</v>
      </c>
      <c r="R265">
        <f t="shared" si="57"/>
        <v>18.916432931647034</v>
      </c>
    </row>
    <row r="266" spans="1:18" x14ac:dyDescent="0.25">
      <c r="K266" s="3">
        <v>1962.4233092221602</v>
      </c>
      <c r="L266">
        <v>36</v>
      </c>
      <c r="M266" t="s">
        <v>54</v>
      </c>
      <c r="N266" s="11">
        <v>126.488</v>
      </c>
      <c r="O266">
        <v>158.65700000000001</v>
      </c>
      <c r="P266">
        <v>157.37</v>
      </c>
      <c r="Q266" s="10">
        <f t="shared" si="56"/>
        <v>147.505</v>
      </c>
      <c r="R266">
        <f t="shared" si="57"/>
        <v>18.212627734624171</v>
      </c>
    </row>
    <row r="267" spans="1:18" ht="15.75" thickBot="1" x14ac:dyDescent="0.3">
      <c r="C267" s="1"/>
      <c r="D267" s="1" t="s">
        <v>0</v>
      </c>
      <c r="E267" s="1" t="s">
        <v>1</v>
      </c>
      <c r="F267" s="1" t="s">
        <v>2</v>
      </c>
      <c r="K267" s="3">
        <v>1957.7085849906734</v>
      </c>
      <c r="L267">
        <v>39</v>
      </c>
      <c r="M267" t="s">
        <v>55</v>
      </c>
      <c r="N267" s="11">
        <v>123.83199999999999</v>
      </c>
      <c r="O267">
        <v>146.38300000000001</v>
      </c>
      <c r="P267">
        <v>110.90300000000001</v>
      </c>
      <c r="Q267" s="10">
        <f t="shared" si="56"/>
        <v>127.03933333333335</v>
      </c>
      <c r="R267">
        <f t="shared" si="57"/>
        <v>17.956136564788348</v>
      </c>
    </row>
    <row r="268" spans="1:18" ht="15.75" thickBot="1" x14ac:dyDescent="0.3">
      <c r="A268" t="s">
        <v>3</v>
      </c>
      <c r="B268" s="2" t="s">
        <v>4</v>
      </c>
      <c r="C268" s="2" t="s">
        <v>5</v>
      </c>
      <c r="D268" t="s">
        <v>39</v>
      </c>
      <c r="E268" t="s">
        <v>39</v>
      </c>
      <c r="F268" t="s">
        <v>39</v>
      </c>
      <c r="G268" t="s">
        <v>7</v>
      </c>
      <c r="H268" t="s">
        <v>8</v>
      </c>
      <c r="K268" s="3">
        <v>1952.9938607591869</v>
      </c>
      <c r="L268">
        <v>42</v>
      </c>
      <c r="M268" t="s">
        <v>56</v>
      </c>
      <c r="N268" s="11">
        <v>147.416</v>
      </c>
      <c r="O268">
        <v>120.054</v>
      </c>
      <c r="P268">
        <v>65.502200000000002</v>
      </c>
      <c r="Q268" s="10">
        <f t="shared" si="56"/>
        <v>110.99073333333335</v>
      </c>
      <c r="R268">
        <f t="shared" si="57"/>
        <v>41.702215284242705</v>
      </c>
    </row>
    <row r="269" spans="1:18" ht="15.75" thickBot="1" x14ac:dyDescent="0.3">
      <c r="A269" s="3">
        <v>2012.5212800419797</v>
      </c>
      <c r="B269" s="4">
        <v>3</v>
      </c>
      <c r="C269" t="s">
        <v>9</v>
      </c>
      <c r="D269">
        <v>58.938600000000001</v>
      </c>
      <c r="E269">
        <v>59.910800000000002</v>
      </c>
      <c r="F269">
        <v>59.365000000000002</v>
      </c>
      <c r="G269">
        <f>AVERAGE(D269:F269)</f>
        <v>59.404800000000002</v>
      </c>
      <c r="H269">
        <f>STDEV(D269:F269)</f>
        <v>0.48732046950646385</v>
      </c>
      <c r="K269" s="3">
        <v>1948.2791365277003</v>
      </c>
      <c r="L269" s="2">
        <v>45</v>
      </c>
      <c r="M269" s="2" t="s">
        <v>57</v>
      </c>
      <c r="N269" s="11">
        <v>118.515</v>
      </c>
      <c r="O269">
        <v>51.032200000000003</v>
      </c>
      <c r="P269">
        <v>75.531700000000001</v>
      </c>
      <c r="Q269" s="10">
        <f t="shared" si="56"/>
        <v>81.692966666666663</v>
      </c>
      <c r="R269">
        <f t="shared" si="57"/>
        <v>34.160693481885495</v>
      </c>
    </row>
    <row r="270" spans="1:18" x14ac:dyDescent="0.25">
      <c r="A270" s="3">
        <v>2006.0425600839594</v>
      </c>
      <c r="B270" s="4">
        <v>6</v>
      </c>
      <c r="C270" t="s">
        <v>10</v>
      </c>
      <c r="D270">
        <v>63.373399999999997</v>
      </c>
      <c r="E270">
        <v>59.666899999999998</v>
      </c>
      <c r="F270">
        <v>60.034300000000002</v>
      </c>
      <c r="G270">
        <f t="shared" ref="G270:G284" si="58">AVERAGE(D270:F270)</f>
        <v>61.024866666666668</v>
      </c>
      <c r="H270">
        <f t="shared" ref="H270:H284" si="59">STDEV(D270:F270)</f>
        <v>2.0421685296109442</v>
      </c>
    </row>
    <row r="271" spans="1:18" x14ac:dyDescent="0.25">
      <c r="A271" s="3">
        <v>1999.5638401259391</v>
      </c>
      <c r="B271" s="4">
        <v>9</v>
      </c>
      <c r="C271" t="s">
        <v>11</v>
      </c>
      <c r="D271">
        <v>57.915399999999998</v>
      </c>
      <c r="E271">
        <v>61.103900000000003</v>
      </c>
      <c r="F271">
        <v>59.398299999999999</v>
      </c>
      <c r="G271">
        <f t="shared" si="58"/>
        <v>59.472533333333331</v>
      </c>
      <c r="H271">
        <f t="shared" si="59"/>
        <v>1.5955456757276931</v>
      </c>
    </row>
    <row r="272" spans="1:18" x14ac:dyDescent="0.25">
      <c r="A272" s="3">
        <v>1993.0851201679186</v>
      </c>
      <c r="B272" s="4">
        <v>12</v>
      </c>
      <c r="C272" t="s">
        <v>12</v>
      </c>
      <c r="D272">
        <v>49.527299999999997</v>
      </c>
      <c r="E272">
        <v>53.5901</v>
      </c>
      <c r="F272">
        <v>58.539700000000003</v>
      </c>
      <c r="G272">
        <f t="shared" si="58"/>
        <v>53.885700000000007</v>
      </c>
      <c r="H272">
        <f t="shared" si="59"/>
        <v>4.5134657371027016</v>
      </c>
    </row>
    <row r="273" spans="1:8" x14ac:dyDescent="0.25">
      <c r="A273" s="3">
        <v>1986.6064002098983</v>
      </c>
      <c r="B273" s="4">
        <v>15</v>
      </c>
      <c r="C273" t="s">
        <v>13</v>
      </c>
      <c r="D273">
        <v>46.7119</v>
      </c>
      <c r="E273">
        <v>46.464199999999998</v>
      </c>
      <c r="F273">
        <v>49.730800000000002</v>
      </c>
      <c r="G273">
        <f t="shared" si="58"/>
        <v>47.635633333333338</v>
      </c>
      <c r="H273">
        <f t="shared" si="59"/>
        <v>1.8186894576406771</v>
      </c>
    </row>
    <row r="274" spans="1:8" x14ac:dyDescent="0.25">
      <c r="A274" s="5">
        <v>1980</v>
      </c>
      <c r="B274" s="4">
        <v>18</v>
      </c>
      <c r="C274" t="s">
        <v>14</v>
      </c>
      <c r="D274">
        <v>68.430599999999998</v>
      </c>
      <c r="E274">
        <v>58.055700000000002</v>
      </c>
      <c r="F274">
        <v>53.414000000000001</v>
      </c>
      <c r="G274">
        <f t="shared" si="58"/>
        <v>59.966766666666672</v>
      </c>
      <c r="H274">
        <f t="shared" si="59"/>
        <v>7.688543473463139</v>
      </c>
    </row>
    <row r="275" spans="1:8" x14ac:dyDescent="0.25">
      <c r="A275" s="3">
        <v>1973.6489602938577</v>
      </c>
      <c r="B275" s="4">
        <v>21</v>
      </c>
      <c r="C275" t="s">
        <v>15</v>
      </c>
      <c r="D275">
        <v>63.482500000000002</v>
      </c>
      <c r="E275">
        <v>73.655100000000004</v>
      </c>
      <c r="F275">
        <v>65.566199999999995</v>
      </c>
      <c r="G275">
        <f t="shared" si="58"/>
        <v>67.567933333333329</v>
      </c>
      <c r="H275">
        <f t="shared" si="59"/>
        <v>5.3736067909117953</v>
      </c>
    </row>
    <row r="276" spans="1:8" x14ac:dyDescent="0.25">
      <c r="A276" s="3">
        <v>1967.1702403358374</v>
      </c>
      <c r="B276" s="4">
        <v>24</v>
      </c>
      <c r="C276" t="s">
        <v>16</v>
      </c>
      <c r="D276">
        <v>54.959499999999998</v>
      </c>
      <c r="E276">
        <v>65.812399999999997</v>
      </c>
      <c r="F276">
        <v>63.347700000000003</v>
      </c>
      <c r="G276">
        <f t="shared" si="58"/>
        <v>61.373199999999997</v>
      </c>
      <c r="H276">
        <f t="shared" si="59"/>
        <v>5.6894944669979246</v>
      </c>
    </row>
    <row r="277" spans="1:8" x14ac:dyDescent="0.25">
      <c r="A277" s="6">
        <v>1960.6915203778171</v>
      </c>
      <c r="B277" s="4">
        <v>27</v>
      </c>
      <c r="C277" t="s">
        <v>17</v>
      </c>
      <c r="D277">
        <v>38.759399999999999</v>
      </c>
      <c r="E277">
        <v>48.315199999999997</v>
      </c>
      <c r="F277">
        <v>53.172699999999999</v>
      </c>
      <c r="G277">
        <f t="shared" si="58"/>
        <v>46.749099999999999</v>
      </c>
      <c r="H277">
        <f t="shared" si="59"/>
        <v>7.3331648099575357</v>
      </c>
    </row>
    <row r="278" spans="1:8" x14ac:dyDescent="0.25">
      <c r="A278" s="3">
        <v>1954.2128004197968</v>
      </c>
      <c r="B278" s="4">
        <v>30</v>
      </c>
      <c r="C278" t="s">
        <v>18</v>
      </c>
      <c r="D278">
        <v>20.180199999999999</v>
      </c>
      <c r="E278">
        <v>55.083500000000001</v>
      </c>
      <c r="F278">
        <v>34.214199999999998</v>
      </c>
      <c r="G278">
        <f t="shared" si="58"/>
        <v>36.492633333333337</v>
      </c>
      <c r="H278">
        <f t="shared" si="59"/>
        <v>17.562845201257488</v>
      </c>
    </row>
    <row r="279" spans="1:8" x14ac:dyDescent="0.25">
      <c r="A279" s="3">
        <v>1947.7340804617766</v>
      </c>
      <c r="B279" s="4">
        <v>33</v>
      </c>
      <c r="C279" t="s">
        <v>19</v>
      </c>
      <c r="D279">
        <v>42.325099999999999</v>
      </c>
      <c r="E279">
        <v>59.962299999999999</v>
      </c>
      <c r="F279">
        <v>27.571400000000001</v>
      </c>
      <c r="G279">
        <f t="shared" si="58"/>
        <v>43.28626666666667</v>
      </c>
      <c r="H279">
        <f t="shared" si="59"/>
        <v>16.216827116403895</v>
      </c>
    </row>
    <row r="280" spans="1:8" x14ac:dyDescent="0.25">
      <c r="A280" s="3">
        <v>1941.255360503756</v>
      </c>
      <c r="B280" s="4">
        <v>36</v>
      </c>
      <c r="C280" t="s">
        <v>20</v>
      </c>
      <c r="D280">
        <v>55.821100000000001</v>
      </c>
      <c r="E280">
        <v>51.160400000000003</v>
      </c>
      <c r="F280">
        <v>38.104999999999997</v>
      </c>
      <c r="G280">
        <f t="shared" si="58"/>
        <v>48.362166666666667</v>
      </c>
      <c r="H280">
        <f t="shared" si="59"/>
        <v>9.1835522616977006</v>
      </c>
    </row>
    <row r="281" spans="1:8" x14ac:dyDescent="0.25">
      <c r="A281" s="3">
        <v>1934.7766405457357</v>
      </c>
      <c r="B281" s="4">
        <v>39</v>
      </c>
      <c r="C281" t="s">
        <v>21</v>
      </c>
      <c r="D281">
        <v>48.362400000000001</v>
      </c>
      <c r="E281">
        <v>46.585299999999997</v>
      </c>
      <c r="F281">
        <v>67.857500000000002</v>
      </c>
      <c r="G281">
        <f t="shared" si="58"/>
        <v>54.268400000000007</v>
      </c>
      <c r="H281">
        <f t="shared" si="59"/>
        <v>11.802001957718865</v>
      </c>
    </row>
    <row r="282" spans="1:8" x14ac:dyDescent="0.25">
      <c r="A282" s="3">
        <v>1928.2979205877155</v>
      </c>
      <c r="B282" s="4">
        <v>42</v>
      </c>
      <c r="C282" t="s">
        <v>22</v>
      </c>
      <c r="D282">
        <v>38.6419</v>
      </c>
      <c r="E282">
        <v>48.273200000000003</v>
      </c>
      <c r="F282">
        <v>50.3902</v>
      </c>
      <c r="G282">
        <f t="shared" si="58"/>
        <v>45.768433333333327</v>
      </c>
      <c r="H282">
        <f t="shared" si="59"/>
        <v>6.2618711471359836</v>
      </c>
    </row>
    <row r="283" spans="1:8" x14ac:dyDescent="0.25">
      <c r="A283" s="3">
        <v>1921.8192006296952</v>
      </c>
      <c r="B283" s="4">
        <v>45</v>
      </c>
      <c r="C283" t="s">
        <v>23</v>
      </c>
      <c r="D283">
        <v>51.615200000000002</v>
      </c>
      <c r="E283">
        <v>48.142600000000002</v>
      </c>
      <c r="F283">
        <v>51.147500000000001</v>
      </c>
      <c r="G283">
        <f t="shared" si="58"/>
        <v>50.301766666666673</v>
      </c>
      <c r="H283">
        <f t="shared" si="59"/>
        <v>1.8844591646765214</v>
      </c>
    </row>
    <row r="284" spans="1:8" ht="15.75" thickBot="1" x14ac:dyDescent="0.3">
      <c r="A284" s="3">
        <v>1915.3404806716749</v>
      </c>
      <c r="B284" s="7">
        <v>48</v>
      </c>
      <c r="C284" s="2" t="s">
        <v>24</v>
      </c>
      <c r="D284">
        <v>51.546399999999998</v>
      </c>
      <c r="E284">
        <v>67.607900000000001</v>
      </c>
      <c r="F284">
        <v>47.280099999999997</v>
      </c>
      <c r="G284">
        <f t="shared" si="58"/>
        <v>55.478133333333339</v>
      </c>
      <c r="H284">
        <f t="shared" si="59"/>
        <v>10.71908384440262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4CA9-7767-401C-AC09-D00D8122C553}">
  <dimension ref="A1:AG91"/>
  <sheetViews>
    <sheetView topLeftCell="A28" workbookViewId="0">
      <selection activeCell="A48" sqref="A48:AG91"/>
    </sheetView>
  </sheetViews>
  <sheetFormatPr defaultRowHeight="15" x14ac:dyDescent="0.25"/>
  <sheetData>
    <row r="1" spans="1:32" ht="18" x14ac:dyDescent="0.25">
      <c r="A1" s="14"/>
      <c r="B1" s="15"/>
      <c r="C1" s="15"/>
      <c r="D1" s="16"/>
      <c r="E1" s="16"/>
      <c r="F1" s="17"/>
      <c r="G1" s="15"/>
      <c r="H1" s="16"/>
      <c r="I1" s="30" t="s">
        <v>58</v>
      </c>
      <c r="J1" s="30"/>
      <c r="K1" s="30"/>
      <c r="L1" s="30"/>
      <c r="M1" s="30"/>
      <c r="N1" s="30"/>
      <c r="O1" s="31" t="s">
        <v>59</v>
      </c>
      <c r="P1" s="31"/>
      <c r="Q1" s="31"/>
      <c r="R1" s="31"/>
      <c r="S1" s="31"/>
      <c r="T1" s="31"/>
      <c r="U1" s="18"/>
      <c r="V1" s="19"/>
      <c r="W1" s="19"/>
      <c r="X1" s="19"/>
      <c r="Y1" s="14"/>
      <c r="Z1" s="20"/>
      <c r="AA1" s="20"/>
      <c r="AB1" s="21"/>
      <c r="AC1" s="21"/>
      <c r="AD1" s="21"/>
      <c r="AE1" s="14"/>
      <c r="AF1" s="14"/>
    </row>
    <row r="2" spans="1:32" x14ac:dyDescent="0.25">
      <c r="A2" s="29" t="s">
        <v>60</v>
      </c>
      <c r="B2" s="29" t="s">
        <v>61</v>
      </c>
      <c r="C2" s="29"/>
      <c r="D2" s="29" t="s">
        <v>62</v>
      </c>
      <c r="E2" s="29"/>
      <c r="F2" s="29" t="s">
        <v>63</v>
      </c>
      <c r="G2" s="29"/>
      <c r="H2" s="28" t="s">
        <v>64</v>
      </c>
      <c r="I2" s="28" t="s">
        <v>65</v>
      </c>
      <c r="J2" s="28"/>
      <c r="K2" s="29" t="s">
        <v>66</v>
      </c>
      <c r="L2" s="29"/>
      <c r="M2" s="29" t="s">
        <v>67</v>
      </c>
      <c r="N2" s="29"/>
      <c r="O2" s="29" t="s">
        <v>66</v>
      </c>
      <c r="P2" s="29"/>
      <c r="Q2" s="29" t="s">
        <v>67</v>
      </c>
      <c r="R2" s="29"/>
      <c r="S2" s="29" t="s">
        <v>68</v>
      </c>
      <c r="T2" s="29"/>
      <c r="U2" s="23"/>
      <c r="V2" s="19"/>
      <c r="W2" s="19"/>
      <c r="X2" s="19"/>
      <c r="Y2" s="14"/>
      <c r="Z2" s="15"/>
      <c r="AA2" s="14"/>
      <c r="AB2" s="15"/>
      <c r="AC2" s="15"/>
      <c r="AD2" s="15"/>
      <c r="AE2" s="14"/>
      <c r="AF2" s="14"/>
    </row>
    <row r="3" spans="1:32" x14ac:dyDescent="0.25">
      <c r="A3" s="29"/>
      <c r="B3" s="14" t="s">
        <v>69</v>
      </c>
      <c r="C3" s="14" t="s">
        <v>70</v>
      </c>
      <c r="D3" s="14" t="s">
        <v>69</v>
      </c>
      <c r="E3" s="14" t="s">
        <v>70</v>
      </c>
      <c r="F3" s="24" t="s">
        <v>69</v>
      </c>
      <c r="G3" s="14" t="s">
        <v>70</v>
      </c>
      <c r="H3" s="28"/>
      <c r="I3" s="22" t="s">
        <v>69</v>
      </c>
      <c r="J3" s="22" t="s">
        <v>70</v>
      </c>
      <c r="K3" s="14" t="s">
        <v>69</v>
      </c>
      <c r="L3" s="14" t="s">
        <v>70</v>
      </c>
      <c r="M3" s="14" t="s">
        <v>69</v>
      </c>
      <c r="N3" s="14" t="s">
        <v>70</v>
      </c>
      <c r="O3" s="14" t="s">
        <v>69</v>
      </c>
      <c r="P3" s="14" t="s">
        <v>70</v>
      </c>
      <c r="Q3" s="14" t="s">
        <v>69</v>
      </c>
      <c r="R3" s="14" t="s">
        <v>70</v>
      </c>
      <c r="S3" s="14" t="s">
        <v>69</v>
      </c>
      <c r="T3" s="14" t="s">
        <v>70</v>
      </c>
      <c r="U3" s="25"/>
      <c r="V3" s="19"/>
      <c r="W3" s="19"/>
      <c r="X3" s="19"/>
      <c r="Y3" s="14"/>
      <c r="Z3" s="14"/>
      <c r="AA3" s="14"/>
      <c r="AB3" s="15"/>
      <c r="AC3" s="15"/>
      <c r="AD3" s="14"/>
      <c r="AE3" s="14"/>
      <c r="AF3" s="14"/>
    </row>
    <row r="4" spans="1:32" x14ac:dyDescent="0.25">
      <c r="A4" s="14">
        <v>3</v>
      </c>
      <c r="B4" s="24">
        <v>74.591641360996064</v>
      </c>
      <c r="C4" s="24">
        <v>4.1055780263055022</v>
      </c>
      <c r="D4" s="24">
        <v>23.085254412632029</v>
      </c>
      <c r="E4" s="24">
        <v>3.4965892091626274</v>
      </c>
      <c r="F4" s="24">
        <v>6.8963713141799277</v>
      </c>
      <c r="G4" s="24">
        <v>0.23261303182543422</v>
      </c>
      <c r="H4" s="3"/>
      <c r="I4" s="26">
        <v>4.2804414128328334</v>
      </c>
      <c r="J4" s="25">
        <v>0.14941505580854741</v>
      </c>
      <c r="K4" s="3">
        <v>2012.5212800419797</v>
      </c>
      <c r="L4" s="3">
        <v>1.0440770346005404</v>
      </c>
      <c r="M4" s="24">
        <v>0.48137482843635132</v>
      </c>
      <c r="N4" s="24">
        <v>8.2973124722858532E-2</v>
      </c>
      <c r="O4" s="3"/>
      <c r="P4" s="3"/>
      <c r="Q4" s="24"/>
      <c r="R4" s="24"/>
      <c r="S4" s="24"/>
      <c r="T4" s="24"/>
      <c r="U4" s="25"/>
      <c r="V4" s="19"/>
      <c r="W4" s="19"/>
      <c r="X4" s="19"/>
      <c r="Y4" s="14"/>
      <c r="Z4" s="3"/>
      <c r="AA4" s="14"/>
      <c r="AB4" s="15"/>
      <c r="AC4" s="14"/>
      <c r="AD4" s="24"/>
      <c r="AE4" s="14"/>
      <c r="AF4" s="14"/>
    </row>
    <row r="5" spans="1:32" x14ac:dyDescent="0.25">
      <c r="A5" s="14">
        <v>6</v>
      </c>
      <c r="B5" s="24">
        <v>88.69103845193321</v>
      </c>
      <c r="C5" s="24">
        <v>4.5795677046945542</v>
      </c>
      <c r="D5" s="24">
        <v>43.274601218393016</v>
      </c>
      <c r="E5" s="24">
        <v>5.3019416833800737</v>
      </c>
      <c r="F5" s="24">
        <v>6.4903779394404966</v>
      </c>
      <c r="G5" s="24">
        <v>0.22016495954167789</v>
      </c>
      <c r="H5" s="3"/>
      <c r="I5" s="26">
        <v>4.4348961895630108</v>
      </c>
      <c r="J5" s="25">
        <v>0.12482908062247411</v>
      </c>
      <c r="K5" s="3">
        <v>2006.0425600839594</v>
      </c>
      <c r="L5" s="3">
        <v>1.7227537365244598</v>
      </c>
      <c r="M5" s="24"/>
      <c r="N5" s="24"/>
      <c r="O5" s="3"/>
      <c r="P5" s="3"/>
      <c r="Q5" s="24"/>
      <c r="R5" s="24"/>
      <c r="S5" s="24"/>
      <c r="T5" s="24"/>
      <c r="U5" s="25"/>
      <c r="V5" s="19"/>
      <c r="W5" s="19"/>
      <c r="X5" s="19"/>
      <c r="Y5" s="14"/>
      <c r="Z5" s="3"/>
      <c r="AA5" s="14"/>
      <c r="AB5" s="15"/>
      <c r="AC5" s="14"/>
      <c r="AD5" s="24"/>
      <c r="AE5" s="14"/>
      <c r="AF5" s="14"/>
    </row>
    <row r="6" spans="1:32" x14ac:dyDescent="0.25">
      <c r="A6" s="14">
        <v>9</v>
      </c>
      <c r="B6" s="24">
        <v>69.079796569039644</v>
      </c>
      <c r="C6" s="24">
        <v>4.1152188715410842</v>
      </c>
      <c r="D6" s="24">
        <v>38.788711601737845</v>
      </c>
      <c r="E6" s="24">
        <v>5.0855395399383063</v>
      </c>
      <c r="F6" s="24">
        <v>7.6860798278187952</v>
      </c>
      <c r="G6" s="24">
        <v>0.25881192102822764</v>
      </c>
      <c r="H6" s="3"/>
      <c r="I6" s="26">
        <v>4.1771957952228975</v>
      </c>
      <c r="J6" s="25">
        <v>0.13453794358103988</v>
      </c>
      <c r="K6" s="3">
        <v>1999.5638401259391</v>
      </c>
      <c r="L6" s="3">
        <v>2.7989637927960889</v>
      </c>
      <c r="M6" s="24"/>
      <c r="N6" s="24"/>
      <c r="O6" s="3"/>
      <c r="P6" s="3"/>
      <c r="Q6" s="24"/>
      <c r="R6" s="24"/>
      <c r="S6" s="24"/>
      <c r="T6" s="24"/>
      <c r="U6" s="25"/>
      <c r="V6" s="19"/>
      <c r="W6" s="19"/>
      <c r="X6" s="19"/>
      <c r="Y6" s="14"/>
      <c r="Z6" s="3"/>
      <c r="AA6" s="14"/>
      <c r="AB6" s="15"/>
      <c r="AC6" s="14"/>
      <c r="AD6" s="24"/>
      <c r="AE6" s="14"/>
      <c r="AF6" s="14"/>
    </row>
    <row r="7" spans="1:32" x14ac:dyDescent="0.25">
      <c r="A7" s="14">
        <v>12</v>
      </c>
      <c r="B7" s="24">
        <v>44.477935501204975</v>
      </c>
      <c r="C7" s="24">
        <v>2.6998895076407674</v>
      </c>
      <c r="D7" s="24" t="e">
        <v>#N/A</v>
      </c>
      <c r="E7" s="24"/>
      <c r="F7" s="24">
        <v>2.3228178775366763</v>
      </c>
      <c r="G7" s="24">
        <v>8.1341001857246978E-2</v>
      </c>
      <c r="H7" s="3"/>
      <c r="I7" s="26">
        <v>3.7877893283672126</v>
      </c>
      <c r="J7" s="25">
        <v>0.15953369673461637</v>
      </c>
      <c r="K7" s="3">
        <v>1993.0851201679186</v>
      </c>
      <c r="L7" s="3">
        <v>4.4823357451504968</v>
      </c>
      <c r="M7" s="24"/>
      <c r="N7" s="24"/>
      <c r="O7" s="3"/>
      <c r="P7" s="3"/>
      <c r="Q7" s="24"/>
      <c r="R7" s="24"/>
      <c r="S7" s="24"/>
      <c r="T7" s="24"/>
      <c r="U7" s="25"/>
      <c r="V7" s="19"/>
      <c r="W7" s="19"/>
      <c r="X7" s="19"/>
      <c r="Y7" s="14"/>
      <c r="Z7" s="3"/>
      <c r="AA7" s="14"/>
      <c r="AB7" s="15"/>
      <c r="AC7" s="14"/>
      <c r="AD7" s="24"/>
      <c r="AE7" s="14"/>
      <c r="AF7" s="14"/>
    </row>
    <row r="8" spans="1:32" x14ac:dyDescent="0.25">
      <c r="A8" s="14">
        <v>15</v>
      </c>
      <c r="B8" s="24">
        <v>35.836282504419202</v>
      </c>
      <c r="C8" s="24">
        <v>2.5881491855241388</v>
      </c>
      <c r="D8" s="24">
        <v>11.995683629420695</v>
      </c>
      <c r="E8" s="24">
        <v>1.9415904182123369</v>
      </c>
      <c r="F8" s="24">
        <v>4.5572692386594706</v>
      </c>
      <c r="G8" s="24">
        <v>0.15629480468255988</v>
      </c>
      <c r="H8" s="3"/>
      <c r="I8" s="26">
        <v>3.5447524702877202</v>
      </c>
      <c r="J8" s="25">
        <v>0.16317211348678073</v>
      </c>
      <c r="K8" s="3">
        <v>1986.6064002098983</v>
      </c>
      <c r="L8" s="3">
        <v>5.741418660121095</v>
      </c>
      <c r="M8" s="24"/>
      <c r="N8" s="24"/>
      <c r="O8" s="3"/>
      <c r="P8" s="3"/>
      <c r="Q8" s="24"/>
      <c r="R8" s="24"/>
      <c r="S8" s="24"/>
      <c r="T8" s="24"/>
      <c r="U8" s="25"/>
      <c r="V8" s="19"/>
      <c r="W8" s="19"/>
      <c r="X8" s="19"/>
      <c r="Y8" s="14"/>
      <c r="Z8" s="3"/>
      <c r="AA8" s="14"/>
      <c r="AB8" s="15"/>
      <c r="AC8" s="14"/>
      <c r="AD8" s="24"/>
      <c r="AE8" s="14"/>
      <c r="AF8" s="14"/>
    </row>
    <row r="9" spans="1:32" x14ac:dyDescent="0.25">
      <c r="A9" s="14">
        <v>21</v>
      </c>
      <c r="B9" s="24">
        <v>30.307276757329404</v>
      </c>
      <c r="C9" s="24">
        <v>2.6094029221832016</v>
      </c>
      <c r="D9" s="24">
        <v>33.201048374637921</v>
      </c>
      <c r="E9" s="24">
        <v>4.4554746509587018</v>
      </c>
      <c r="F9" s="24">
        <v>9.2266671156292599</v>
      </c>
      <c r="G9" s="24">
        <v>0.30458201247866207</v>
      </c>
      <c r="H9" s="3"/>
      <c r="I9" s="26">
        <v>3.2947869349873931</v>
      </c>
      <c r="J9" s="25">
        <v>0.14793868402814248</v>
      </c>
      <c r="K9" s="3">
        <v>1973.6489602938577</v>
      </c>
      <c r="L9" s="3">
        <v>7.2308514879915862</v>
      </c>
      <c r="M9" s="24"/>
      <c r="N9" s="24"/>
      <c r="O9" s="3"/>
      <c r="P9" s="3"/>
      <c r="Q9" s="24"/>
      <c r="R9" s="24"/>
      <c r="S9" s="24"/>
      <c r="T9" s="24"/>
      <c r="U9" s="25"/>
      <c r="V9" s="19"/>
      <c r="W9" s="19"/>
      <c r="X9" s="19"/>
      <c r="Y9" s="14"/>
      <c r="Z9" s="3"/>
      <c r="AA9" s="14"/>
      <c r="AB9" s="15"/>
      <c r="AC9" s="14"/>
      <c r="AD9" s="24"/>
      <c r="AE9" s="14"/>
      <c r="AF9" s="14"/>
    </row>
    <row r="10" spans="1:32" x14ac:dyDescent="0.25">
      <c r="A10" s="14">
        <v>24</v>
      </c>
      <c r="B10" s="24">
        <v>23.727646653944532</v>
      </c>
      <c r="C10" s="24">
        <v>2.186951446934561</v>
      </c>
      <c r="D10" s="24">
        <v>22.008555092022192</v>
      </c>
      <c r="E10" s="24">
        <v>3.3662255450649616</v>
      </c>
      <c r="F10" s="24">
        <v>13.652277609020118</v>
      </c>
      <c r="G10" s="24">
        <v>0.43762373975762747</v>
      </c>
      <c r="H10" s="6">
        <v>1963</v>
      </c>
      <c r="I10" s="26">
        <v>3.0688206848276085</v>
      </c>
      <c r="J10" s="25">
        <v>0.16430612353527696</v>
      </c>
      <c r="K10" s="3">
        <v>1967.1702403358374</v>
      </c>
      <c r="L10" s="3">
        <v>9.2555018942833751</v>
      </c>
      <c r="M10" s="24"/>
      <c r="N10" s="24"/>
      <c r="O10" s="3"/>
      <c r="P10" s="3"/>
      <c r="Q10" s="24"/>
      <c r="R10" s="24"/>
      <c r="S10" s="24"/>
      <c r="T10" s="24"/>
      <c r="U10" s="25"/>
      <c r="V10" s="19"/>
      <c r="W10" s="19"/>
      <c r="X10" s="19"/>
      <c r="Y10" s="14"/>
      <c r="Z10" s="3"/>
      <c r="AA10" s="14"/>
      <c r="AB10" s="14"/>
      <c r="AC10" s="14"/>
      <c r="AD10" s="14"/>
      <c r="AE10" s="14"/>
      <c r="AF10" s="14"/>
    </row>
    <row r="11" spans="1:32" x14ac:dyDescent="0.25">
      <c r="A11" s="14">
        <v>27</v>
      </c>
      <c r="B11" s="24">
        <v>5.7942896141922011</v>
      </c>
      <c r="C11" s="24">
        <v>0.70307947901437806</v>
      </c>
      <c r="D11" s="24">
        <v>14.691208622166764</v>
      </c>
      <c r="E11" s="24">
        <v>2.4315977370034951</v>
      </c>
      <c r="F11" s="24">
        <v>9.1687825899508226</v>
      </c>
      <c r="G11" s="24">
        <v>0.30104826975450533</v>
      </c>
      <c r="H11" s="3"/>
      <c r="I11" s="25">
        <v>1.4628636192041971</v>
      </c>
      <c r="J11" s="25">
        <v>0.18666814767583984</v>
      </c>
      <c r="K11" s="6">
        <v>1960.6915203778171</v>
      </c>
      <c r="L11" s="3">
        <v>11.966489578261397</v>
      </c>
      <c r="M11" s="24"/>
      <c r="N11" s="24"/>
      <c r="O11" s="3"/>
      <c r="P11" s="3"/>
      <c r="Q11" s="24"/>
      <c r="R11" s="24"/>
      <c r="S11" s="24"/>
      <c r="T11" s="24"/>
      <c r="U11" s="25"/>
      <c r="V11" s="19"/>
      <c r="W11" s="19"/>
      <c r="X11" s="19"/>
      <c r="Y11" s="14"/>
      <c r="Z11" s="3"/>
      <c r="AA11" s="14"/>
      <c r="AB11" s="14"/>
      <c r="AC11" s="14"/>
      <c r="AD11" s="14"/>
      <c r="AE11" s="14"/>
      <c r="AF11" s="14"/>
    </row>
    <row r="12" spans="1:32" x14ac:dyDescent="0.25">
      <c r="A12" s="14">
        <v>30</v>
      </c>
      <c r="B12" s="24">
        <v>13.407626816140736</v>
      </c>
      <c r="C12" s="24">
        <v>1.4460827426520853</v>
      </c>
      <c r="D12" s="24">
        <v>44.825929007589181</v>
      </c>
      <c r="E12" s="24">
        <v>5.2923487472161614</v>
      </c>
      <c r="F12" s="24">
        <v>6.7089689292291261</v>
      </c>
      <c r="G12" s="24">
        <v>0.22616439583077166</v>
      </c>
      <c r="H12" s="3"/>
      <c r="I12" s="26">
        <v>2.1865118238666876</v>
      </c>
      <c r="J12" s="25">
        <v>0.14834446053187422</v>
      </c>
      <c r="K12" s="3">
        <v>1954.2128004197968</v>
      </c>
      <c r="L12" s="3">
        <v>10.360274733528398</v>
      </c>
      <c r="M12" s="24"/>
      <c r="N12" s="24"/>
      <c r="O12" s="3"/>
      <c r="P12" s="3"/>
      <c r="Q12" s="24"/>
      <c r="R12" s="24"/>
      <c r="S12" s="24"/>
      <c r="T12" s="24"/>
      <c r="U12" s="25"/>
      <c r="V12" s="19"/>
      <c r="W12" s="19"/>
      <c r="X12" s="19"/>
      <c r="Y12" s="14"/>
      <c r="Z12" s="3"/>
      <c r="AA12" s="14"/>
      <c r="AB12" s="14"/>
      <c r="AC12" s="14"/>
      <c r="AD12" s="14"/>
      <c r="AE12" s="14"/>
      <c r="AF12" s="14"/>
    </row>
    <row r="13" spans="1:32" x14ac:dyDescent="0.25">
      <c r="A13" s="14">
        <v>33</v>
      </c>
      <c r="B13" s="24">
        <v>11.381644636768163</v>
      </c>
      <c r="C13" s="24">
        <v>1.2747586241571363</v>
      </c>
      <c r="D13" s="24">
        <v>29.584101435083795</v>
      </c>
      <c r="E13" s="24">
        <v>4.0335188593841309</v>
      </c>
      <c r="F13" s="24">
        <v>5.7068452912047629</v>
      </c>
      <c r="G13" s="24">
        <v>0.19391850014910345</v>
      </c>
      <c r="H13" s="14"/>
      <c r="I13" s="26">
        <v>2.1293523227785851</v>
      </c>
      <c r="J13" s="25">
        <v>0.16249777801286713</v>
      </c>
      <c r="K13" s="3">
        <v>1947.7340804617766</v>
      </c>
      <c r="L13" s="3">
        <v>12.574565372533588</v>
      </c>
      <c r="M13" s="24"/>
      <c r="N13" s="24"/>
      <c r="O13" s="3"/>
      <c r="P13" s="3"/>
      <c r="Q13" s="24"/>
      <c r="R13" s="24"/>
      <c r="S13" s="24"/>
      <c r="T13" s="24"/>
      <c r="U13" s="25"/>
      <c r="V13" s="19"/>
      <c r="W13" s="19"/>
      <c r="X13" s="19"/>
      <c r="Y13" s="14"/>
      <c r="Z13" s="3"/>
      <c r="AA13" s="14"/>
      <c r="AB13" s="14"/>
      <c r="AC13" s="14"/>
      <c r="AD13" s="14"/>
      <c r="AE13" s="14"/>
      <c r="AF13" s="14"/>
    </row>
    <row r="14" spans="1:32" x14ac:dyDescent="0.25">
      <c r="A14" s="14">
        <v>36</v>
      </c>
      <c r="B14" s="24" t="e">
        <v>#N/A</v>
      </c>
      <c r="C14" s="24"/>
      <c r="D14" s="24">
        <v>25.517565340958317</v>
      </c>
      <c r="E14" s="24">
        <v>3.7649019677938829</v>
      </c>
      <c r="F14" s="24">
        <v>8.1095483121828114</v>
      </c>
      <c r="G14" s="24">
        <v>0.26960597470930842</v>
      </c>
      <c r="H14" s="3"/>
      <c r="I14" s="25">
        <v>-0.86372767895314351</v>
      </c>
      <c r="J14" s="25">
        <v>0.17926284484599087</v>
      </c>
      <c r="K14" s="3">
        <v>1941.255360503756</v>
      </c>
      <c r="L14" s="3">
        <v>15.264005719563253</v>
      </c>
      <c r="M14" s="24"/>
      <c r="N14" s="24"/>
      <c r="O14" s="3"/>
      <c r="P14" s="3"/>
      <c r="Q14" s="24"/>
      <c r="R14" s="24"/>
      <c r="S14" s="24"/>
      <c r="T14" s="24"/>
      <c r="U14" s="25"/>
      <c r="V14" s="19"/>
      <c r="W14" s="19"/>
      <c r="X14" s="19"/>
      <c r="Y14" s="14"/>
      <c r="Z14" s="3"/>
      <c r="AA14" s="14"/>
      <c r="AB14" s="14"/>
      <c r="AC14" s="14"/>
      <c r="AD14" s="14"/>
      <c r="AE14" s="14"/>
      <c r="AF14" s="14"/>
    </row>
    <row r="15" spans="1:32" x14ac:dyDescent="0.25">
      <c r="A15" s="14">
        <v>39</v>
      </c>
      <c r="B15" s="24">
        <v>8.4301455633564313</v>
      </c>
      <c r="C15" s="24">
        <v>0.99677748788119291</v>
      </c>
      <c r="D15" s="24">
        <v>39.494215267543801</v>
      </c>
      <c r="E15" s="24">
        <v>5.0594776940043023</v>
      </c>
      <c r="F15" s="24">
        <v>8.2488783061570032</v>
      </c>
      <c r="G15" s="24">
        <v>0.27590703057118371</v>
      </c>
      <c r="H15" s="3"/>
      <c r="I15" s="26">
        <v>1.4956598219099113</v>
      </c>
      <c r="J15" s="25">
        <v>0.16070026317005159</v>
      </c>
      <c r="K15" s="3">
        <v>1934.7766405457357</v>
      </c>
      <c r="L15" s="3">
        <v>14.682904626189604</v>
      </c>
      <c r="M15" s="24"/>
      <c r="N15" s="24"/>
      <c r="O15" s="3"/>
      <c r="P15" s="3"/>
      <c r="Q15" s="24"/>
      <c r="R15" s="24"/>
      <c r="S15" s="24"/>
      <c r="T15" s="24"/>
      <c r="U15" s="25"/>
      <c r="V15" s="19"/>
      <c r="W15" s="19"/>
      <c r="X15" s="19"/>
      <c r="Y15" s="14"/>
      <c r="Z15" s="3"/>
      <c r="AA15" s="14"/>
      <c r="AB15" s="14"/>
      <c r="AC15" s="14"/>
      <c r="AD15" s="14"/>
      <c r="AE15" s="14"/>
      <c r="AF15" s="14"/>
    </row>
    <row r="16" spans="1:32" x14ac:dyDescent="0.25">
      <c r="A16" s="14">
        <v>42</v>
      </c>
      <c r="B16" s="24" t="e">
        <v>#N/A</v>
      </c>
      <c r="C16" s="24"/>
      <c r="D16" s="24">
        <v>41.243168482330127</v>
      </c>
      <c r="E16" s="24">
        <v>5.3169653912073214</v>
      </c>
      <c r="F16" s="24">
        <v>2.7502713076885521</v>
      </c>
      <c r="G16" s="24">
        <v>9.708039691943314E-2</v>
      </c>
      <c r="H16" s="3"/>
      <c r="I16" s="25" t="e">
        <v>#N/A</v>
      </c>
      <c r="J16" s="25"/>
      <c r="K16" s="3">
        <v>1928.2979205877155</v>
      </c>
      <c r="L16" s="3">
        <v>17.195174178759267</v>
      </c>
      <c r="M16" s="24"/>
      <c r="N16" s="24"/>
      <c r="O16" s="3"/>
      <c r="P16" s="3"/>
      <c r="Q16" s="24"/>
      <c r="R16" s="24"/>
      <c r="S16" s="24"/>
      <c r="T16" s="24"/>
      <c r="U16" s="25"/>
      <c r="V16" s="19"/>
      <c r="W16" s="19"/>
      <c r="X16" s="19"/>
      <c r="Y16" s="14"/>
      <c r="Z16" s="3"/>
      <c r="AA16" s="14"/>
      <c r="AB16" s="14"/>
      <c r="AC16" s="14"/>
      <c r="AD16" s="14"/>
      <c r="AE16" s="14"/>
      <c r="AF16" s="14"/>
    </row>
    <row r="17" spans="1:32" x14ac:dyDescent="0.25">
      <c r="A17" s="14">
        <v>45</v>
      </c>
      <c r="B17" s="24">
        <v>9.9154163053582458</v>
      </c>
      <c r="C17" s="24">
        <v>1.1393562334508922</v>
      </c>
      <c r="D17" s="24">
        <v>27.032693240375174</v>
      </c>
      <c r="E17" s="24">
        <v>3.9061392821728576</v>
      </c>
      <c r="F17" s="24">
        <v>3.3398282949772446</v>
      </c>
      <c r="G17" s="24">
        <v>0.11716892756873259</v>
      </c>
      <c r="H17" s="14"/>
      <c r="I17" s="25">
        <v>1.9740147011175828</v>
      </c>
      <c r="J17" s="25">
        <v>0.16941871932390407</v>
      </c>
      <c r="K17" s="3">
        <v>1921.8192006296952</v>
      </c>
      <c r="L17" s="3">
        <v>17.941135969216372</v>
      </c>
      <c r="M17" s="24"/>
      <c r="N17" s="24"/>
      <c r="O17" s="3"/>
      <c r="P17" s="3"/>
      <c r="Q17" s="24"/>
      <c r="R17" s="24"/>
      <c r="S17" s="24"/>
      <c r="T17" s="24"/>
      <c r="U17" s="25"/>
      <c r="V17" s="19"/>
      <c r="W17" s="19"/>
      <c r="X17" s="19"/>
      <c r="Y17" s="14"/>
      <c r="Z17" s="3"/>
      <c r="AA17" s="14"/>
      <c r="AB17" s="14"/>
      <c r="AC17" s="14"/>
      <c r="AD17" s="14"/>
      <c r="AE17" s="14"/>
      <c r="AF17" s="14"/>
    </row>
    <row r="18" spans="1:32" x14ac:dyDescent="0.25">
      <c r="A18" s="14">
        <v>48</v>
      </c>
      <c r="B18" s="24">
        <v>10.169059684265687</v>
      </c>
      <c r="C18" s="24">
        <v>1.1751955364538453</v>
      </c>
      <c r="D18" s="24">
        <v>47.787135734587018</v>
      </c>
      <c r="E18" s="24">
        <v>5.1217331004638789</v>
      </c>
      <c r="F18" s="24">
        <v>2.9667645844359787</v>
      </c>
      <c r="G18" s="24">
        <v>0.10345133198551361</v>
      </c>
      <c r="H18" s="3"/>
      <c r="I18" s="25">
        <v>1.6804608205502005</v>
      </c>
      <c r="J18" s="25">
        <v>0.14636214338449705</v>
      </c>
      <c r="K18" s="3">
        <v>1915.3404806716749</v>
      </c>
      <c r="L18" s="3">
        <v>16.338329853046421</v>
      </c>
      <c r="M18" s="24"/>
      <c r="N18" s="24"/>
      <c r="O18" s="3"/>
      <c r="P18" s="3"/>
      <c r="Q18" s="14"/>
      <c r="R18" s="14"/>
      <c r="S18" s="14"/>
      <c r="T18" s="14"/>
      <c r="U18" s="25"/>
      <c r="V18" s="19"/>
      <c r="W18" s="19"/>
      <c r="X18" s="19"/>
      <c r="Y18" s="14"/>
      <c r="Z18" s="3"/>
      <c r="AA18" s="14"/>
      <c r="AB18" s="14"/>
      <c r="AC18" s="14"/>
      <c r="AD18" s="14"/>
      <c r="AE18" s="14"/>
      <c r="AF18" s="14"/>
    </row>
    <row r="19" spans="1:32" x14ac:dyDescent="0.25">
      <c r="A19" s="14"/>
      <c r="B19" s="2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24"/>
      <c r="R19" s="14"/>
      <c r="S19" s="14"/>
      <c r="T19" s="14"/>
      <c r="U19" s="19"/>
      <c r="V19" s="19"/>
      <c r="W19" s="19"/>
      <c r="X19" s="19"/>
      <c r="Y19" s="14"/>
      <c r="Z19" s="14"/>
      <c r="AA19" s="14"/>
      <c r="AB19" s="14"/>
      <c r="AC19" s="14"/>
      <c r="AD19" s="14"/>
      <c r="AE19" s="14"/>
      <c r="AF19" s="14"/>
    </row>
    <row r="20" spans="1:32" x14ac:dyDescent="0.25">
      <c r="A20" s="14"/>
      <c r="B20" s="2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27">
        <v>4.2804414128328334</v>
      </c>
      <c r="R20" s="19"/>
      <c r="S20" s="19"/>
      <c r="T20" s="14"/>
      <c r="U20" s="19"/>
      <c r="V20" s="19"/>
      <c r="W20" s="19"/>
      <c r="X20" s="19"/>
      <c r="Y20" s="14"/>
      <c r="Z20" s="14"/>
      <c r="AA20" s="14"/>
      <c r="AB20" s="14"/>
      <c r="AC20" s="14"/>
      <c r="AD20" s="14"/>
      <c r="AE20" s="14"/>
      <c r="AF20" s="14"/>
    </row>
    <row r="21" spans="1:32" x14ac:dyDescent="0.25">
      <c r="A21" s="14"/>
      <c r="B21" s="2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27">
        <v>4.4348961895630108</v>
      </c>
      <c r="R21" s="19"/>
      <c r="S21" s="19"/>
      <c r="T21" s="14"/>
      <c r="U21" s="19"/>
      <c r="V21" s="19"/>
      <c r="W21" s="19"/>
      <c r="X21" s="19"/>
      <c r="Y21" s="14"/>
      <c r="Z21" s="14"/>
      <c r="AA21" s="14"/>
      <c r="AB21" s="14"/>
      <c r="AC21" s="14"/>
      <c r="AD21" s="14"/>
      <c r="AE21" s="14"/>
      <c r="AF21" s="14"/>
    </row>
    <row r="22" spans="1:32" x14ac:dyDescent="0.25">
      <c r="A22" s="14"/>
      <c r="B22" s="2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27">
        <v>4.1771957952228975</v>
      </c>
      <c r="R22" s="19"/>
      <c r="S22" s="19"/>
      <c r="T22" s="14"/>
      <c r="U22" s="19"/>
      <c r="V22" s="19"/>
      <c r="W22" s="19"/>
      <c r="X22" s="19"/>
      <c r="Y22" s="14"/>
      <c r="Z22" s="14"/>
      <c r="AA22" s="14"/>
      <c r="AB22" s="14"/>
      <c r="AC22" s="14"/>
      <c r="AD22" s="14"/>
      <c r="AE22" s="14"/>
      <c r="AF22" s="14"/>
    </row>
    <row r="23" spans="1:32" x14ac:dyDescent="0.25">
      <c r="A23" s="14"/>
      <c r="B23" s="2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27">
        <v>3.7877893283672126</v>
      </c>
      <c r="R23" s="19"/>
      <c r="S23" s="19"/>
      <c r="T23" s="14"/>
      <c r="U23" s="19"/>
      <c r="V23" s="19"/>
      <c r="W23" s="19"/>
      <c r="X23" s="19"/>
      <c r="Y23" s="14"/>
      <c r="Z23" s="14"/>
      <c r="AA23" s="14"/>
      <c r="AB23" s="14"/>
      <c r="AC23" s="14"/>
      <c r="AD23" s="14"/>
      <c r="AE23" s="14"/>
      <c r="AF23" s="14"/>
    </row>
    <row r="24" spans="1:32" x14ac:dyDescent="0.25">
      <c r="A24" s="14"/>
      <c r="B24" s="2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27">
        <v>3.5447524702877202</v>
      </c>
      <c r="R24" s="19"/>
      <c r="S24" s="19"/>
      <c r="T24" s="14"/>
      <c r="U24" s="19"/>
      <c r="V24" s="19"/>
      <c r="W24" s="19"/>
      <c r="X24" s="19"/>
      <c r="Y24" s="14"/>
      <c r="Z24" s="14"/>
      <c r="AA24" s="14"/>
      <c r="AB24" s="14"/>
      <c r="AC24" s="14"/>
      <c r="AD24" s="14"/>
      <c r="AE24" s="19"/>
      <c r="AF24" s="19"/>
    </row>
    <row r="25" spans="1:32" x14ac:dyDescent="0.25">
      <c r="A25" s="14"/>
      <c r="B25" s="2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27">
        <v>3.2947869349873931</v>
      </c>
      <c r="R25" s="19"/>
      <c r="S25" s="19"/>
      <c r="T25" s="14"/>
      <c r="U25" s="19"/>
      <c r="V25" s="19"/>
      <c r="W25" s="19"/>
      <c r="X25" s="19"/>
      <c r="Y25" s="14"/>
      <c r="Z25" s="14"/>
      <c r="AA25" s="14"/>
      <c r="AB25" s="14"/>
      <c r="AC25" s="14"/>
      <c r="AD25" s="14"/>
      <c r="AE25" s="19"/>
      <c r="AF25" s="19"/>
    </row>
    <row r="26" spans="1:32" x14ac:dyDescent="0.25">
      <c r="A26" s="14"/>
      <c r="B26" s="2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27">
        <v>3.0688206848276085</v>
      </c>
      <c r="R26" s="19"/>
      <c r="S26" s="19"/>
      <c r="T26" s="14"/>
      <c r="U26" s="19"/>
      <c r="V26" s="19"/>
      <c r="W26" s="19"/>
      <c r="X26" s="19"/>
      <c r="Y26" s="14"/>
      <c r="Z26" s="14"/>
      <c r="AA26" s="14"/>
      <c r="AB26" s="14"/>
      <c r="AC26" s="14"/>
      <c r="AD26" s="14"/>
      <c r="AE26" s="19"/>
      <c r="AF26" s="19"/>
    </row>
    <row r="27" spans="1:32" x14ac:dyDescent="0.25">
      <c r="A27" s="14"/>
      <c r="B27" s="2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27"/>
      <c r="R27" s="19"/>
      <c r="S27" s="19"/>
      <c r="T27" s="14"/>
      <c r="U27" s="19"/>
      <c r="V27" s="19"/>
      <c r="W27" s="19"/>
      <c r="X27" s="19"/>
      <c r="Y27" s="14"/>
      <c r="Z27" s="14"/>
      <c r="AA27" s="14"/>
      <c r="AB27" s="14"/>
      <c r="AC27" s="14"/>
      <c r="AD27" s="14"/>
      <c r="AE27" s="19"/>
      <c r="AF27" s="19"/>
    </row>
    <row r="28" spans="1:32" x14ac:dyDescent="0.25">
      <c r="A28" s="14"/>
      <c r="B28" s="2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27">
        <v>2.1865118238666876</v>
      </c>
      <c r="R28" s="19"/>
      <c r="S28" s="19"/>
      <c r="T28" s="14"/>
      <c r="U28" s="19"/>
      <c r="V28" s="19"/>
      <c r="W28" s="19"/>
      <c r="X28" s="19"/>
      <c r="Y28" s="14"/>
      <c r="Z28" s="14"/>
      <c r="AA28" s="14"/>
      <c r="AB28" s="14"/>
      <c r="AC28" s="14"/>
      <c r="AD28" s="14"/>
      <c r="AE28" s="19"/>
      <c r="AF28" s="19"/>
    </row>
    <row r="29" spans="1:32" x14ac:dyDescent="0.25">
      <c r="A29" s="14"/>
      <c r="B29" s="2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27">
        <v>2.1293523227785851</v>
      </c>
      <c r="R29" s="19"/>
      <c r="S29" s="19"/>
      <c r="T29" s="14"/>
      <c r="U29" s="19"/>
      <c r="V29" s="19"/>
      <c r="W29" s="19"/>
      <c r="X29" s="19"/>
      <c r="Y29" s="14"/>
      <c r="Z29" s="14"/>
      <c r="AA29" s="14"/>
      <c r="AB29" s="14"/>
      <c r="AC29" s="14"/>
      <c r="AD29" s="14"/>
      <c r="AE29" s="19"/>
      <c r="AF29" s="19"/>
    </row>
    <row r="30" spans="1:32" x14ac:dyDescent="0.25">
      <c r="A30" s="14"/>
      <c r="B30" s="2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27"/>
      <c r="R30" s="19"/>
      <c r="S30" s="19"/>
      <c r="T30" s="14"/>
      <c r="U30" s="19"/>
      <c r="V30" s="19"/>
      <c r="W30" s="19"/>
      <c r="X30" s="19"/>
      <c r="Y30" s="14"/>
      <c r="Z30" s="14"/>
      <c r="AA30" s="14"/>
      <c r="AB30" s="14"/>
      <c r="AC30" s="14"/>
      <c r="AD30" s="14"/>
      <c r="AE30" s="19"/>
      <c r="AF30" s="19"/>
    </row>
    <row r="31" spans="1:32" x14ac:dyDescent="0.25">
      <c r="A31" s="14"/>
      <c r="B31" s="2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27">
        <v>1.4956598219099113</v>
      </c>
      <c r="R31" s="19"/>
      <c r="S31" s="19"/>
      <c r="T31" s="14"/>
      <c r="U31" s="19"/>
      <c r="V31" s="19"/>
      <c r="W31" s="19"/>
      <c r="X31" s="19"/>
      <c r="Y31" s="14"/>
      <c r="Z31" s="14"/>
      <c r="AA31" s="14"/>
      <c r="AB31" s="14"/>
      <c r="AC31" s="14"/>
      <c r="AD31" s="14"/>
      <c r="AE31" s="19"/>
      <c r="AF31" s="19"/>
    </row>
    <row r="32" spans="1:32" x14ac:dyDescent="0.25">
      <c r="A32" s="14"/>
      <c r="B32" s="2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27"/>
      <c r="R32" s="19"/>
      <c r="S32" s="19"/>
      <c r="T32" s="14"/>
      <c r="U32" s="19"/>
      <c r="V32" s="19"/>
      <c r="W32" s="19"/>
      <c r="X32" s="19"/>
      <c r="Y32" s="14"/>
      <c r="Z32" s="14"/>
      <c r="AA32" s="14"/>
      <c r="AB32" s="14"/>
      <c r="AC32" s="14"/>
      <c r="AD32" s="14"/>
      <c r="AE32" s="19"/>
      <c r="AF32" s="19"/>
    </row>
    <row r="33" spans="1:33" x14ac:dyDescent="0.25">
      <c r="A33" s="14"/>
      <c r="B33" s="2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27">
        <v>1.9740147011175828</v>
      </c>
      <c r="R33" s="19"/>
      <c r="S33" s="19"/>
      <c r="T33" s="14"/>
      <c r="U33" s="19"/>
      <c r="V33" s="19"/>
      <c r="W33" s="19"/>
      <c r="X33" s="19"/>
      <c r="Y33" s="14"/>
      <c r="Z33" s="14"/>
      <c r="AA33" s="14"/>
      <c r="AB33" s="14"/>
      <c r="AC33" s="14"/>
      <c r="AD33" s="14"/>
      <c r="AE33" s="19"/>
      <c r="AF33" s="19"/>
    </row>
    <row r="34" spans="1:33" x14ac:dyDescent="0.25">
      <c r="A34" s="14"/>
      <c r="B34" s="2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27">
        <v>1.6804608205502005</v>
      </c>
      <c r="R34" s="19"/>
      <c r="S34" s="19"/>
      <c r="T34" s="14"/>
      <c r="U34" s="19"/>
      <c r="V34" s="19"/>
      <c r="W34" s="19"/>
      <c r="X34" s="19"/>
      <c r="Y34" s="14"/>
      <c r="Z34" s="14"/>
      <c r="AA34" s="14"/>
      <c r="AB34" s="14"/>
      <c r="AC34" s="14"/>
      <c r="AD34" s="14"/>
      <c r="AE34" s="19"/>
      <c r="AF34" s="19"/>
    </row>
    <row r="35" spans="1:33" x14ac:dyDescent="0.25">
      <c r="A35" s="14"/>
      <c r="B35" s="2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27"/>
      <c r="R35" s="19"/>
      <c r="S35" s="19"/>
      <c r="T35" s="14"/>
      <c r="U35" s="19"/>
      <c r="V35" s="19"/>
      <c r="W35" s="19"/>
      <c r="X35" s="19"/>
      <c r="Y35" s="14"/>
      <c r="Z35" s="14"/>
      <c r="AA35" s="14"/>
      <c r="AB35" s="14"/>
      <c r="AC35" s="14"/>
      <c r="AD35" s="14"/>
      <c r="AE35" s="19"/>
      <c r="AF35" s="19"/>
    </row>
    <row r="36" spans="1:33" x14ac:dyDescent="0.25">
      <c r="A36" s="14"/>
      <c r="B36" s="2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27"/>
      <c r="R36" s="19"/>
      <c r="S36" s="19"/>
      <c r="T36" s="14"/>
      <c r="U36" s="19"/>
      <c r="V36" s="19"/>
      <c r="W36" s="19"/>
      <c r="X36" s="19"/>
      <c r="Y36" s="14"/>
      <c r="Z36" s="14"/>
      <c r="AA36" s="14"/>
      <c r="AB36" s="14"/>
      <c r="AC36" s="14"/>
      <c r="AD36" s="14"/>
      <c r="AE36" s="19"/>
      <c r="AF36" s="19"/>
    </row>
    <row r="37" spans="1:33" x14ac:dyDescent="0.25">
      <c r="A37" s="14"/>
      <c r="B37" s="2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27"/>
      <c r="R37" s="19"/>
      <c r="S37" s="19"/>
      <c r="T37" s="14"/>
      <c r="U37" s="19"/>
      <c r="V37" s="19"/>
      <c r="W37" s="19"/>
      <c r="X37" s="19"/>
      <c r="Y37" s="14"/>
      <c r="Z37" s="14"/>
      <c r="AA37" s="14"/>
      <c r="AB37" s="14"/>
      <c r="AC37" s="14"/>
      <c r="AD37" s="14"/>
      <c r="AE37" s="19"/>
      <c r="AF37" s="19"/>
    </row>
    <row r="38" spans="1:33" x14ac:dyDescent="0.25">
      <c r="A38" s="14"/>
      <c r="B38" s="2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27"/>
      <c r="R38" s="19"/>
      <c r="S38" s="19"/>
      <c r="T38" s="14"/>
      <c r="U38" s="19"/>
      <c r="V38" s="19"/>
      <c r="W38" s="19"/>
      <c r="X38" s="19"/>
      <c r="Y38" s="14"/>
      <c r="Z38" s="14"/>
      <c r="AA38" s="14"/>
      <c r="AB38" s="14"/>
      <c r="AC38" s="14"/>
      <c r="AD38" s="14"/>
      <c r="AE38" s="19"/>
      <c r="AF38" s="19"/>
    </row>
    <row r="39" spans="1:33" x14ac:dyDescent="0.25">
      <c r="A39" s="14"/>
      <c r="B39" s="2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27"/>
      <c r="R39" s="19"/>
      <c r="S39" s="19"/>
      <c r="T39" s="14"/>
      <c r="U39" s="19"/>
      <c r="V39" s="19"/>
      <c r="W39" s="19"/>
      <c r="X39" s="19"/>
      <c r="Y39" s="14"/>
      <c r="Z39" s="14"/>
      <c r="AA39" s="14"/>
      <c r="AB39" s="14"/>
      <c r="AC39" s="14"/>
      <c r="AD39" s="14"/>
      <c r="AE39" s="19"/>
      <c r="AF39" s="19"/>
    </row>
    <row r="40" spans="1:33" x14ac:dyDescent="0.25">
      <c r="A40" s="14"/>
      <c r="B40" s="2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27"/>
      <c r="R40" s="19"/>
      <c r="S40" s="19"/>
      <c r="T40" s="14"/>
      <c r="U40" s="19"/>
      <c r="V40" s="19"/>
      <c r="W40" s="19"/>
      <c r="X40" s="19"/>
      <c r="Y40" s="14"/>
      <c r="Z40" s="14"/>
      <c r="AA40" s="14"/>
      <c r="AB40" s="14"/>
      <c r="AC40" s="14"/>
      <c r="AD40" s="14"/>
      <c r="AE40" s="19"/>
      <c r="AF40" s="19"/>
    </row>
    <row r="41" spans="1:33" x14ac:dyDescent="0.25">
      <c r="A41" s="14"/>
      <c r="B41" s="2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27"/>
      <c r="R41" s="19"/>
      <c r="S41" s="19"/>
      <c r="T41" s="14"/>
      <c r="U41" s="19"/>
      <c r="V41" s="19"/>
      <c r="W41" s="19"/>
      <c r="X41" s="19"/>
      <c r="Y41" s="14"/>
      <c r="Z41" s="14"/>
      <c r="AA41" s="14"/>
      <c r="AB41" s="14"/>
      <c r="AC41" s="14"/>
      <c r="AD41" s="14"/>
      <c r="AE41" s="19"/>
      <c r="AF41" s="19"/>
    </row>
    <row r="42" spans="1:33" x14ac:dyDescent="0.25">
      <c r="A42" s="14"/>
      <c r="B42" s="2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27"/>
      <c r="R42" s="19"/>
      <c r="S42" s="19"/>
      <c r="T42" s="14"/>
      <c r="U42" s="19"/>
      <c r="V42" s="19"/>
      <c r="W42" s="19"/>
      <c r="X42" s="19"/>
      <c r="Y42" s="14"/>
      <c r="Z42" s="14"/>
      <c r="AA42" s="14"/>
      <c r="AB42" s="14"/>
      <c r="AC42" s="14"/>
      <c r="AD42" s="14"/>
      <c r="AE42" s="19"/>
      <c r="AF42" s="19"/>
    </row>
    <row r="43" spans="1:33" x14ac:dyDescent="0.25">
      <c r="A43" s="14"/>
      <c r="B43" s="2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27"/>
      <c r="R43" s="19"/>
      <c r="S43" s="19"/>
      <c r="T43" s="14"/>
      <c r="U43" s="19"/>
      <c r="V43" s="19"/>
      <c r="W43" s="19"/>
      <c r="X43" s="19"/>
      <c r="Y43" s="14"/>
      <c r="Z43" s="14"/>
      <c r="AA43" s="14"/>
      <c r="AB43" s="14"/>
      <c r="AC43" s="14"/>
      <c r="AD43" s="14"/>
      <c r="AE43" s="19"/>
      <c r="AF43" s="19"/>
    </row>
    <row r="44" spans="1:33" x14ac:dyDescent="0.25">
      <c r="A44" s="14"/>
      <c r="B44" s="2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27"/>
      <c r="R44" s="14"/>
      <c r="S44" s="14"/>
      <c r="T44" s="14"/>
      <c r="U44" s="19"/>
      <c r="V44" s="19"/>
      <c r="W44" s="19"/>
      <c r="X44" s="19"/>
      <c r="Y44" s="14"/>
      <c r="Z44" s="14"/>
      <c r="AA44" s="14"/>
      <c r="AB44" s="14"/>
      <c r="AC44" s="14"/>
      <c r="AD44" s="14"/>
      <c r="AE44" s="19"/>
      <c r="AF44" s="19"/>
    </row>
    <row r="45" spans="1:33" x14ac:dyDescent="0.25">
      <c r="A45" s="14"/>
      <c r="B45" s="2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24"/>
      <c r="R45" s="14"/>
      <c r="S45" s="14"/>
      <c r="T45" s="14"/>
      <c r="U45" s="19"/>
      <c r="V45" s="19"/>
      <c r="W45" s="19"/>
      <c r="X45" s="19"/>
      <c r="Y45" s="14"/>
      <c r="Z45" s="14"/>
      <c r="AA45" s="14"/>
      <c r="AB45" s="14"/>
      <c r="AC45" s="14"/>
      <c r="AD45" s="14"/>
      <c r="AE45" s="19"/>
      <c r="AF45" s="19"/>
    </row>
    <row r="48" spans="1:33" ht="18" x14ac:dyDescent="0.25">
      <c r="A48" s="14"/>
      <c r="B48" s="15"/>
      <c r="C48" s="15"/>
      <c r="D48" s="16"/>
      <c r="E48" s="16"/>
      <c r="F48" s="17"/>
      <c r="G48" s="15"/>
      <c r="H48" s="16"/>
      <c r="I48" s="30" t="s">
        <v>58</v>
      </c>
      <c r="J48" s="30"/>
      <c r="K48" s="30"/>
      <c r="L48" s="30"/>
      <c r="M48" s="30"/>
      <c r="N48" s="30"/>
      <c r="O48" s="31" t="s">
        <v>59</v>
      </c>
      <c r="P48" s="31"/>
      <c r="Q48" s="31"/>
      <c r="R48" s="31"/>
      <c r="S48" s="31"/>
      <c r="T48" s="31"/>
      <c r="U48" s="18"/>
      <c r="V48" s="19"/>
      <c r="W48" s="19"/>
      <c r="X48" s="19"/>
      <c r="Y48" s="14"/>
      <c r="Z48" s="20"/>
      <c r="AA48" s="20"/>
      <c r="AB48" s="21"/>
      <c r="AC48" s="21"/>
      <c r="AD48" s="21"/>
      <c r="AE48" s="14"/>
      <c r="AF48" s="14"/>
      <c r="AG48" s="14"/>
    </row>
    <row r="49" spans="1:33" x14ac:dyDescent="0.25">
      <c r="A49" s="29" t="s">
        <v>60</v>
      </c>
      <c r="B49" s="29" t="s">
        <v>61</v>
      </c>
      <c r="C49" s="29"/>
      <c r="D49" s="29" t="s">
        <v>62</v>
      </c>
      <c r="E49" s="29"/>
      <c r="F49" s="29" t="s">
        <v>63</v>
      </c>
      <c r="G49" s="29"/>
      <c r="H49" s="28" t="s">
        <v>64</v>
      </c>
      <c r="I49" s="28" t="s">
        <v>65</v>
      </c>
      <c r="J49" s="28"/>
      <c r="K49" s="29" t="s">
        <v>66</v>
      </c>
      <c r="L49" s="29"/>
      <c r="M49" s="29" t="s">
        <v>67</v>
      </c>
      <c r="N49" s="29"/>
      <c r="O49" s="29" t="s">
        <v>66</v>
      </c>
      <c r="P49" s="29"/>
      <c r="Q49" s="29" t="s">
        <v>67</v>
      </c>
      <c r="R49" s="29"/>
      <c r="S49" s="29" t="s">
        <v>68</v>
      </c>
      <c r="T49" s="29"/>
      <c r="U49" s="23"/>
      <c r="V49" s="19"/>
      <c r="W49" s="19"/>
      <c r="X49" s="19"/>
      <c r="Y49" s="14"/>
      <c r="Z49" s="15"/>
      <c r="AA49" s="14"/>
      <c r="AB49" s="15"/>
      <c r="AC49" s="15"/>
      <c r="AD49" s="15"/>
      <c r="AE49" s="14"/>
      <c r="AF49" s="14"/>
      <c r="AG49" s="14"/>
    </row>
    <row r="50" spans="1:33" x14ac:dyDescent="0.25">
      <c r="A50" s="29"/>
      <c r="B50" s="14" t="s">
        <v>69</v>
      </c>
      <c r="C50" s="14" t="s">
        <v>70</v>
      </c>
      <c r="D50" s="14" t="s">
        <v>69</v>
      </c>
      <c r="E50" s="14" t="s">
        <v>70</v>
      </c>
      <c r="F50" s="24" t="s">
        <v>69</v>
      </c>
      <c r="G50" s="14" t="s">
        <v>70</v>
      </c>
      <c r="H50" s="28"/>
      <c r="I50" s="22" t="s">
        <v>69</v>
      </c>
      <c r="J50" s="22" t="s">
        <v>70</v>
      </c>
      <c r="K50" s="14" t="s">
        <v>69</v>
      </c>
      <c r="L50" s="14" t="s">
        <v>70</v>
      </c>
      <c r="M50" s="14" t="s">
        <v>69</v>
      </c>
      <c r="N50" s="14" t="s">
        <v>70</v>
      </c>
      <c r="O50" s="14" t="s">
        <v>69</v>
      </c>
      <c r="P50" s="14" t="s">
        <v>70</v>
      </c>
      <c r="Q50" s="14" t="s">
        <v>69</v>
      </c>
      <c r="R50" s="14" t="s">
        <v>70</v>
      </c>
      <c r="S50" s="14" t="s">
        <v>69</v>
      </c>
      <c r="T50" s="14" t="s">
        <v>70</v>
      </c>
      <c r="U50" s="25"/>
      <c r="V50" s="19"/>
      <c r="W50" s="19"/>
      <c r="X50" s="19"/>
      <c r="Y50" s="14"/>
      <c r="Z50" s="14"/>
      <c r="AA50" s="14"/>
      <c r="AB50" s="15"/>
      <c r="AC50" s="15"/>
      <c r="AD50" s="14"/>
      <c r="AE50" s="14"/>
      <c r="AF50" s="14"/>
      <c r="AG50" s="14"/>
    </row>
    <row r="51" spans="1:33" x14ac:dyDescent="0.25">
      <c r="A51" s="14">
        <v>3</v>
      </c>
      <c r="B51" s="24">
        <v>66.522466760344471</v>
      </c>
      <c r="C51" s="24">
        <v>4.1451112586777814</v>
      </c>
      <c r="D51" s="24">
        <v>70.948720272956706</v>
      </c>
      <c r="E51" s="24">
        <v>3.7609986575265872</v>
      </c>
      <c r="F51" s="24">
        <v>7.6105702016533492</v>
      </c>
      <c r="G51" s="24">
        <v>0.48816250650133536</v>
      </c>
      <c r="H51" s="3"/>
      <c r="I51" s="26">
        <v>3.6471759391320941</v>
      </c>
      <c r="J51" s="24">
        <v>7.8635061809142481E-2</v>
      </c>
      <c r="K51" s="3">
        <v>2014.2852757685134</v>
      </c>
      <c r="L51" s="3">
        <v>0.38570902663316575</v>
      </c>
      <c r="M51" s="24">
        <v>0.63630444808731412</v>
      </c>
      <c r="N51" s="24">
        <v>6.5092232735911096E-2</v>
      </c>
      <c r="O51" s="3"/>
      <c r="P51" s="3"/>
      <c r="Q51" s="24"/>
      <c r="R51" s="24"/>
      <c r="S51" s="24"/>
      <c r="T51" s="24"/>
      <c r="U51" s="25"/>
      <c r="V51" s="19"/>
      <c r="W51" s="19"/>
      <c r="X51" s="19"/>
      <c r="Y51" s="14"/>
      <c r="Z51" s="3"/>
      <c r="AA51" s="14"/>
      <c r="AB51" s="15"/>
      <c r="AC51" s="14"/>
      <c r="AD51" s="24"/>
      <c r="AE51" s="14"/>
      <c r="AF51" s="14"/>
      <c r="AG51" s="14"/>
    </row>
    <row r="52" spans="1:33" x14ac:dyDescent="0.25">
      <c r="A52" s="14">
        <v>6</v>
      </c>
      <c r="B52" s="24">
        <v>50.454910077184337</v>
      </c>
      <c r="C52" s="24">
        <v>3.2977021030494011</v>
      </c>
      <c r="D52" s="24">
        <v>10.504860819790856</v>
      </c>
      <c r="E52" s="24">
        <v>0.93738100850556194</v>
      </c>
      <c r="F52" s="24">
        <v>5.6908661625589172</v>
      </c>
      <c r="G52" s="24">
        <v>0.36881027948887735</v>
      </c>
      <c r="H52" s="3"/>
      <c r="I52" s="26">
        <v>3.1045242481153501</v>
      </c>
      <c r="J52" s="24">
        <v>0.10490867682636296</v>
      </c>
      <c r="K52" s="3">
        <v>2009.5705515370266</v>
      </c>
      <c r="L52" s="3">
        <v>1.0429835752530496</v>
      </c>
      <c r="M52" s="24"/>
      <c r="N52" s="24"/>
      <c r="O52" s="3"/>
      <c r="P52" s="3"/>
      <c r="Q52" s="24"/>
      <c r="R52" s="24"/>
      <c r="S52" s="24"/>
      <c r="T52" s="24"/>
      <c r="U52" s="25"/>
      <c r="V52" s="19"/>
      <c r="W52" s="19"/>
      <c r="X52" s="19"/>
      <c r="Y52" s="14"/>
      <c r="Z52" s="3"/>
      <c r="AA52" s="14"/>
      <c r="AB52" s="15"/>
      <c r="AC52" s="14"/>
      <c r="AD52" s="24"/>
      <c r="AE52" s="14"/>
      <c r="AF52" s="14"/>
      <c r="AG52" s="14"/>
    </row>
    <row r="53" spans="1:33" x14ac:dyDescent="0.25">
      <c r="A53" s="14">
        <v>9</v>
      </c>
      <c r="B53" s="24">
        <v>46.854308340289812</v>
      </c>
      <c r="C53" s="24">
        <v>2.9138889931492149</v>
      </c>
      <c r="D53" s="24" t="e">
        <v>#N/A</v>
      </c>
      <c r="E53" s="24"/>
      <c r="F53" s="24">
        <v>1.9576816008134741</v>
      </c>
      <c r="G53" s="24">
        <v>0.13467361672958728</v>
      </c>
      <c r="H53" s="3"/>
      <c r="I53" s="26">
        <v>2.928416893028142</v>
      </c>
      <c r="J53" s="24">
        <v>0.12226567214001038</v>
      </c>
      <c r="K53" s="3">
        <v>2004.8558273055401</v>
      </c>
      <c r="L53" s="3">
        <v>1.8395102786283692</v>
      </c>
      <c r="M53" s="24"/>
      <c r="N53" s="24"/>
      <c r="O53" s="3"/>
      <c r="P53" s="3"/>
      <c r="Q53" s="24"/>
      <c r="R53" s="24"/>
      <c r="S53" s="24"/>
      <c r="T53" s="24"/>
      <c r="U53" s="25"/>
      <c r="V53" s="19"/>
      <c r="W53" s="19"/>
      <c r="X53" s="19"/>
      <c r="Y53" s="14"/>
      <c r="Z53" s="3"/>
      <c r="AA53" s="14"/>
      <c r="AB53" s="15"/>
      <c r="AC53" s="14"/>
      <c r="AD53" s="24"/>
      <c r="AE53" s="14"/>
      <c r="AF53" s="14"/>
      <c r="AG53" s="14"/>
    </row>
    <row r="54" spans="1:33" x14ac:dyDescent="0.25">
      <c r="A54" s="14">
        <v>12</v>
      </c>
      <c r="B54" s="24">
        <v>55.375483354984773</v>
      </c>
      <c r="C54" s="24">
        <v>3.3908528589829889</v>
      </c>
      <c r="D54" s="24">
        <v>18.659897267399735</v>
      </c>
      <c r="E54" s="24">
        <v>1.4824232690657375</v>
      </c>
      <c r="F54" s="24">
        <v>3.2991741397342227</v>
      </c>
      <c r="G54" s="24">
        <v>0.22331822386578729</v>
      </c>
      <c r="H54" s="3"/>
      <c r="I54" s="26">
        <v>3.3039219131718309</v>
      </c>
      <c r="J54" s="24">
        <v>9.5586926162285923E-2</v>
      </c>
      <c r="K54" s="3">
        <v>2000.1411030740535</v>
      </c>
      <c r="L54" s="3">
        <v>1.8916315312178331</v>
      </c>
      <c r="M54" s="24"/>
      <c r="N54" s="24"/>
      <c r="O54" s="3"/>
      <c r="P54" s="3"/>
      <c r="Q54" s="24"/>
      <c r="R54" s="24"/>
      <c r="S54" s="24"/>
      <c r="T54" s="24"/>
      <c r="U54" s="25"/>
      <c r="V54" s="19"/>
      <c r="W54" s="19"/>
      <c r="X54" s="19"/>
      <c r="Y54" s="14"/>
      <c r="Z54" s="3"/>
      <c r="AA54" s="14"/>
      <c r="AB54" s="15"/>
      <c r="AC54" s="14"/>
      <c r="AD54" s="24"/>
      <c r="AE54" s="14"/>
      <c r="AF54" s="14"/>
      <c r="AG54" s="14"/>
    </row>
    <row r="55" spans="1:33" x14ac:dyDescent="0.25">
      <c r="A55" s="14">
        <v>15</v>
      </c>
      <c r="B55" s="24">
        <v>62.819897924746584</v>
      </c>
      <c r="C55" s="24">
        <v>3.2525843139933173</v>
      </c>
      <c r="D55" s="24" t="e">
        <v>#N/A</v>
      </c>
      <c r="E55" s="24"/>
      <c r="F55" s="24">
        <v>4.2273850783608298</v>
      </c>
      <c r="G55" s="24">
        <v>0.27226946587442818</v>
      </c>
      <c r="H55" s="3"/>
      <c r="I55" s="26">
        <v>3.5456900208050226</v>
      </c>
      <c r="J55" s="24">
        <v>0.11475576285379407</v>
      </c>
      <c r="K55" s="3">
        <v>1995.4263788425667</v>
      </c>
      <c r="L55" s="3">
        <v>2.8665397883547548</v>
      </c>
      <c r="M55" s="24"/>
      <c r="N55" s="24"/>
      <c r="O55" s="3"/>
      <c r="P55" s="3"/>
      <c r="Q55" s="24"/>
      <c r="R55" s="24"/>
      <c r="S55" s="24"/>
      <c r="T55" s="24"/>
      <c r="U55" s="25"/>
      <c r="V55" s="19"/>
      <c r="W55" s="19"/>
      <c r="X55" s="19"/>
      <c r="Y55" s="14"/>
      <c r="Z55" s="3"/>
      <c r="AA55" s="14"/>
      <c r="AB55" s="15"/>
      <c r="AC55" s="14"/>
      <c r="AD55" s="24"/>
      <c r="AE55" s="14"/>
      <c r="AF55" s="14"/>
      <c r="AG55" s="14"/>
    </row>
    <row r="56" spans="1:33" x14ac:dyDescent="0.25">
      <c r="A56" s="14">
        <v>21</v>
      </c>
      <c r="B56" s="24">
        <v>56.197014301073139</v>
      </c>
      <c r="C56" s="24">
        <v>2.9184594685518905</v>
      </c>
      <c r="D56" s="24">
        <v>5.5202816372803243</v>
      </c>
      <c r="E56" s="24">
        <v>0.50315779951433959</v>
      </c>
      <c r="F56" s="24">
        <v>4.5798790427173257</v>
      </c>
      <c r="G56" s="24">
        <v>0.28965698366116682</v>
      </c>
      <c r="H56" s="3"/>
      <c r="I56" s="26">
        <v>3.3336574566558026</v>
      </c>
      <c r="J56" s="24">
        <v>9.9758231360364658E-2</v>
      </c>
      <c r="K56" s="3">
        <v>1985.9969303795933</v>
      </c>
      <c r="L56" s="3">
        <v>3.4621459199178193</v>
      </c>
      <c r="M56" s="24"/>
      <c r="N56" s="24"/>
      <c r="O56" s="3"/>
      <c r="P56" s="3"/>
      <c r="Q56" s="24"/>
      <c r="R56" s="24"/>
      <c r="S56" s="24"/>
      <c r="T56" s="24"/>
      <c r="U56" s="25"/>
      <c r="V56" s="19"/>
      <c r="W56" s="19"/>
      <c r="X56" s="19"/>
      <c r="Y56" s="14"/>
      <c r="Z56" s="3"/>
      <c r="AA56" s="14"/>
      <c r="AB56" s="15"/>
      <c r="AC56" s="14"/>
      <c r="AD56" s="24"/>
      <c r="AE56" s="14"/>
      <c r="AF56" s="14"/>
      <c r="AG56" s="14"/>
    </row>
    <row r="57" spans="1:33" x14ac:dyDescent="0.25">
      <c r="A57" s="14">
        <v>24</v>
      </c>
      <c r="B57" s="24">
        <v>48.301057894281733</v>
      </c>
      <c r="C57" s="24">
        <v>2.4331134476044056</v>
      </c>
      <c r="D57" s="24">
        <v>8.7675158826219537</v>
      </c>
      <c r="E57" s="24">
        <v>0.68034884713997135</v>
      </c>
      <c r="F57" s="24">
        <v>2.6259124912378207</v>
      </c>
      <c r="G57" s="24">
        <v>0.16947390329019071</v>
      </c>
      <c r="H57" s="14"/>
      <c r="I57" s="26">
        <v>3.0029439896907797</v>
      </c>
      <c r="J57" s="24">
        <v>8.848278539955956E-2</v>
      </c>
      <c r="K57" s="3">
        <v>1981.2822061481068</v>
      </c>
      <c r="L57" s="3">
        <v>3.4894784913666652</v>
      </c>
      <c r="M57" s="24"/>
      <c r="N57" s="24"/>
      <c r="O57" s="3"/>
      <c r="P57" s="3"/>
      <c r="Q57" s="24"/>
      <c r="R57" s="24"/>
      <c r="S57" s="24"/>
      <c r="T57" s="24"/>
      <c r="U57" s="25"/>
      <c r="V57" s="19"/>
      <c r="W57" s="19"/>
      <c r="X57" s="19"/>
      <c r="Y57" s="14"/>
      <c r="Z57" s="3"/>
      <c r="AA57" s="14"/>
      <c r="AB57" s="14"/>
      <c r="AC57" s="14"/>
      <c r="AD57" s="14"/>
      <c r="AE57" s="14"/>
      <c r="AF57" s="14"/>
      <c r="AG57" s="14"/>
    </row>
    <row r="58" spans="1:33" x14ac:dyDescent="0.25">
      <c r="A58" s="14">
        <v>27</v>
      </c>
      <c r="B58" s="24">
        <v>45.658606692321591</v>
      </c>
      <c r="C58" s="24">
        <v>2.3489535238337504</v>
      </c>
      <c r="D58" s="24">
        <v>13.38632164938649</v>
      </c>
      <c r="E58" s="24">
        <v>0.97380551735694676</v>
      </c>
      <c r="F58" s="24">
        <v>5.1214687901368032</v>
      </c>
      <c r="G58" s="24">
        <v>0.30619651426931888</v>
      </c>
      <c r="H58" s="3"/>
      <c r="I58" s="26">
        <v>2.8623325557898331</v>
      </c>
      <c r="J58" s="24">
        <v>8.5351196031621779E-2</v>
      </c>
      <c r="K58" s="3">
        <v>1976.5674819166202</v>
      </c>
      <c r="L58" s="3">
        <v>3.7807155916539092</v>
      </c>
      <c r="M58" s="24"/>
      <c r="N58" s="24"/>
      <c r="O58" s="3"/>
      <c r="P58" s="3"/>
      <c r="Q58" s="24"/>
      <c r="R58" s="24"/>
      <c r="S58" s="24"/>
      <c r="T58" s="24"/>
      <c r="U58" s="25"/>
      <c r="V58" s="19"/>
      <c r="W58" s="19"/>
      <c r="X58" s="19"/>
      <c r="Y58" s="14"/>
      <c r="Z58" s="3"/>
      <c r="AA58" s="14"/>
      <c r="AB58" s="14"/>
      <c r="AC58" s="14"/>
      <c r="AD58" s="14"/>
      <c r="AE58" s="14"/>
      <c r="AF58" s="14"/>
      <c r="AG58" s="14"/>
    </row>
    <row r="59" spans="1:33" x14ac:dyDescent="0.25">
      <c r="A59" s="14">
        <v>30</v>
      </c>
      <c r="B59" s="24">
        <v>39.037779858830667</v>
      </c>
      <c r="C59" s="24">
        <v>2.255736950578592</v>
      </c>
      <c r="D59" s="24">
        <v>20.768069024854938</v>
      </c>
      <c r="E59" s="24">
        <v>1.2627518191920988</v>
      </c>
      <c r="F59" s="24">
        <v>3.34175495134969</v>
      </c>
      <c r="G59" s="24">
        <v>0.21177174026892823</v>
      </c>
      <c r="H59" s="3"/>
      <c r="I59" s="26">
        <v>2.3870620436292356</v>
      </c>
      <c r="J59" s="24">
        <v>8.054731898107903E-2</v>
      </c>
      <c r="K59" s="3">
        <v>1971.8527576851334</v>
      </c>
      <c r="L59" s="3">
        <v>3.9547169810530498</v>
      </c>
      <c r="M59" s="24"/>
      <c r="N59" s="24"/>
      <c r="O59" s="3"/>
      <c r="P59" s="3"/>
      <c r="Q59" s="24"/>
      <c r="R59" s="24"/>
      <c r="S59" s="24"/>
      <c r="T59" s="24"/>
      <c r="U59" s="25"/>
      <c r="V59" s="19"/>
      <c r="W59" s="19"/>
      <c r="X59" s="19"/>
      <c r="Y59" s="14"/>
      <c r="Z59" s="3"/>
      <c r="AA59" s="14"/>
      <c r="AB59" s="14"/>
      <c r="AC59" s="14"/>
      <c r="AD59" s="14"/>
      <c r="AE59" s="14"/>
      <c r="AF59" s="14"/>
      <c r="AG59" s="14"/>
    </row>
    <row r="60" spans="1:33" x14ac:dyDescent="0.25">
      <c r="A60" s="14">
        <v>33</v>
      </c>
      <c r="B60" s="24">
        <v>35.048415944813542</v>
      </c>
      <c r="C60" s="24">
        <v>2.0134128376404696</v>
      </c>
      <c r="D60" s="24">
        <v>19.240066545298028</v>
      </c>
      <c r="E60" s="24">
        <v>1.1249780237127618</v>
      </c>
      <c r="F60" s="24">
        <v>4.2448753726720394</v>
      </c>
      <c r="G60" s="24">
        <v>0.25560704064335205</v>
      </c>
      <c r="H60" s="14"/>
      <c r="I60" s="26">
        <v>1.9303778179876139</v>
      </c>
      <c r="J60" s="24">
        <v>7.8782565056816578E-2</v>
      </c>
      <c r="K60" s="6">
        <v>1967.1380334536468</v>
      </c>
      <c r="L60" s="3">
        <v>4.2510755385076662</v>
      </c>
      <c r="M60" s="24"/>
      <c r="N60" s="24"/>
      <c r="O60" s="3"/>
      <c r="P60" s="3"/>
      <c r="Q60" s="24"/>
      <c r="R60" s="24"/>
      <c r="S60" s="24"/>
      <c r="T60" s="24"/>
      <c r="U60" s="25"/>
      <c r="V60" s="19"/>
      <c r="W60" s="19"/>
      <c r="X60" s="19"/>
      <c r="Y60" s="14"/>
      <c r="Z60" s="3"/>
      <c r="AA60" s="14"/>
      <c r="AB60" s="14"/>
      <c r="AC60" s="14"/>
      <c r="AD60" s="14"/>
      <c r="AE60" s="14"/>
      <c r="AF60" s="14"/>
      <c r="AG60" s="14"/>
    </row>
    <row r="61" spans="1:33" x14ac:dyDescent="0.25">
      <c r="A61" s="14">
        <v>36</v>
      </c>
      <c r="B61" s="24">
        <v>28.156302230548693</v>
      </c>
      <c r="C61" s="24">
        <v>1.8518898765236047</v>
      </c>
      <c r="D61" s="24" t="e">
        <v>#N/A</v>
      </c>
      <c r="E61" s="24"/>
      <c r="F61" s="24">
        <v>6.8486066191072057</v>
      </c>
      <c r="G61" s="24">
        <v>0.39831288468774484</v>
      </c>
      <c r="H61" s="6">
        <v>1963</v>
      </c>
      <c r="I61" s="25">
        <v>2.8252273727212991</v>
      </c>
      <c r="J61" s="24">
        <v>0.10951505893904967</v>
      </c>
      <c r="K61" s="3">
        <v>1962.4233092221602</v>
      </c>
      <c r="L61" s="3">
        <v>6.5480092539404549</v>
      </c>
      <c r="M61" s="24"/>
      <c r="N61" s="24"/>
      <c r="O61" s="3"/>
      <c r="P61" s="3"/>
      <c r="Q61" s="24"/>
      <c r="R61" s="24"/>
      <c r="S61" s="24"/>
      <c r="T61" s="24"/>
      <c r="U61" s="25"/>
      <c r="V61" s="19"/>
      <c r="W61" s="19"/>
      <c r="X61" s="19"/>
      <c r="Y61" s="14"/>
      <c r="Z61" s="3"/>
      <c r="AA61" s="14"/>
      <c r="AB61" s="14"/>
      <c r="AC61" s="14"/>
      <c r="AD61" s="14"/>
      <c r="AE61" s="14"/>
      <c r="AF61" s="14"/>
      <c r="AG61" s="14"/>
    </row>
    <row r="62" spans="1:33" x14ac:dyDescent="0.25">
      <c r="A62" s="14">
        <v>39</v>
      </c>
      <c r="B62" s="24">
        <v>39.226316360498053</v>
      </c>
      <c r="C62" s="24">
        <v>2.1612063717937589</v>
      </c>
      <c r="D62" s="24">
        <v>15.056899560731374</v>
      </c>
      <c r="E62" s="24">
        <v>1.039240435717909</v>
      </c>
      <c r="F62" s="24">
        <v>5.0567925716653459</v>
      </c>
      <c r="G62" s="24">
        <v>0.3023297265442389</v>
      </c>
      <c r="H62" s="3"/>
      <c r="I62" s="26">
        <v>2.4042400231379206</v>
      </c>
      <c r="J62" s="24">
        <v>8.46300703518299E-2</v>
      </c>
      <c r="K62" s="3">
        <v>1957.7085849906734</v>
      </c>
      <c r="L62" s="3">
        <v>5.4129140796923014</v>
      </c>
      <c r="M62" s="24"/>
      <c r="N62" s="24"/>
      <c r="O62" s="3"/>
      <c r="P62" s="3"/>
      <c r="Q62" s="24"/>
      <c r="R62" s="24"/>
      <c r="S62" s="24"/>
      <c r="T62" s="24"/>
      <c r="U62" s="25"/>
      <c r="V62" s="19"/>
      <c r="W62" s="19"/>
      <c r="X62" s="19"/>
      <c r="Y62" s="14"/>
      <c r="Z62" s="3"/>
      <c r="AA62" s="14"/>
      <c r="AB62" s="14"/>
      <c r="AC62" s="14"/>
      <c r="AD62" s="14"/>
      <c r="AE62" s="14"/>
      <c r="AF62" s="14"/>
      <c r="AG62" s="14"/>
    </row>
    <row r="63" spans="1:33" x14ac:dyDescent="0.25">
      <c r="A63" s="14">
        <v>42</v>
      </c>
      <c r="B63" s="24">
        <v>30.637960323268345</v>
      </c>
      <c r="C63" s="24">
        <v>2.0004053101316512</v>
      </c>
      <c r="D63" s="24">
        <v>6.5566518717692928</v>
      </c>
      <c r="E63" s="24">
        <v>0.55925401734930047</v>
      </c>
      <c r="F63" s="24">
        <v>4.4571773988703205</v>
      </c>
      <c r="G63" s="24">
        <v>0.27914099618412019</v>
      </c>
      <c r="H63" s="3"/>
      <c r="I63" s="26">
        <v>0.90892692254704621</v>
      </c>
      <c r="J63" s="24">
        <v>0.10203006216011268</v>
      </c>
      <c r="K63" s="3">
        <v>1952.9938607591869</v>
      </c>
      <c r="L63" s="3">
        <v>7.0901657868318084</v>
      </c>
      <c r="M63" s="24"/>
      <c r="N63" s="24"/>
      <c r="O63" s="3"/>
      <c r="P63" s="3"/>
      <c r="Q63" s="24"/>
      <c r="R63" s="24"/>
      <c r="S63" s="24"/>
      <c r="T63" s="24"/>
      <c r="U63" s="25"/>
      <c r="V63" s="19"/>
      <c r="W63" s="19"/>
      <c r="X63" s="19"/>
      <c r="Y63" s="14"/>
      <c r="Z63" s="3"/>
      <c r="AA63" s="14"/>
      <c r="AB63" s="14"/>
      <c r="AC63" s="14"/>
      <c r="AD63" s="14"/>
      <c r="AE63" s="14"/>
      <c r="AF63" s="14"/>
      <c r="AG63" s="14"/>
    </row>
    <row r="64" spans="1:33" x14ac:dyDescent="0.25">
      <c r="A64" s="14">
        <v>45</v>
      </c>
      <c r="B64" s="24">
        <v>11.291523089639913</v>
      </c>
      <c r="C64" s="24">
        <v>0.9967325180928025</v>
      </c>
      <c r="D64" s="24">
        <v>23.073264444637182</v>
      </c>
      <c r="E64" s="24">
        <v>1.4657138799766836</v>
      </c>
      <c r="F64" s="24">
        <v>3.8983793248939311</v>
      </c>
      <c r="G64" s="24">
        <v>0.24853555152038614</v>
      </c>
      <c r="H64" s="3"/>
      <c r="I64" s="24" t="e">
        <v>#N/A</v>
      </c>
      <c r="J64" s="24"/>
      <c r="K64" s="3">
        <v>1948.2791365277003</v>
      </c>
      <c r="L64" s="3">
        <v>7.691166252064578</v>
      </c>
      <c r="M64" s="24"/>
      <c r="N64" s="24"/>
      <c r="O64" s="3"/>
      <c r="P64" s="3"/>
      <c r="Q64" s="14"/>
      <c r="R64" s="14"/>
      <c r="S64" s="14"/>
      <c r="T64" s="14"/>
      <c r="U64" s="25"/>
      <c r="V64" s="19"/>
      <c r="W64" s="19"/>
      <c r="X64" s="19"/>
      <c r="Y64" s="14"/>
      <c r="Z64" s="3"/>
      <c r="AA64" s="14"/>
      <c r="AB64" s="14"/>
      <c r="AC64" s="14"/>
      <c r="AD64" s="14"/>
      <c r="AE64" s="14"/>
      <c r="AF64" s="14"/>
      <c r="AG64" s="14"/>
    </row>
    <row r="65" spans="1:33" x14ac:dyDescent="0.25">
      <c r="A65" s="14"/>
      <c r="B65" s="2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24"/>
      <c r="R65" s="14"/>
      <c r="S65" s="14"/>
      <c r="T65" s="14"/>
      <c r="U65" s="19"/>
      <c r="V65" s="19"/>
      <c r="W65" s="19"/>
      <c r="X65" s="19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x14ac:dyDescent="0.25">
      <c r="A66" s="14"/>
      <c r="B66" s="2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27">
        <v>3.6471759391320941</v>
      </c>
      <c r="R66" s="19"/>
      <c r="S66" s="19"/>
      <c r="T66" s="14"/>
      <c r="U66" s="19"/>
      <c r="V66" s="19"/>
      <c r="W66" s="19"/>
      <c r="X66" s="19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x14ac:dyDescent="0.25">
      <c r="A67" s="14"/>
      <c r="B67" s="2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27">
        <v>3.1045242481153501</v>
      </c>
      <c r="R67" s="19"/>
      <c r="S67" s="19"/>
      <c r="T67" s="14"/>
      <c r="U67" s="19"/>
      <c r="V67" s="19"/>
      <c r="W67" s="19"/>
      <c r="X67" s="19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x14ac:dyDescent="0.25">
      <c r="A68" s="14"/>
      <c r="B68" s="2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>
        <v>2.928416893028142</v>
      </c>
      <c r="R68" s="19"/>
      <c r="S68" s="19"/>
      <c r="T68" s="14"/>
      <c r="U68" s="19"/>
      <c r="V68" s="19"/>
      <c r="W68" s="19"/>
      <c r="X68" s="19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x14ac:dyDescent="0.25">
      <c r="A69" s="14"/>
      <c r="B69" s="2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27">
        <v>3.3039219131718309</v>
      </c>
      <c r="R69" s="19"/>
      <c r="S69" s="19"/>
      <c r="T69" s="14"/>
      <c r="U69" s="19"/>
      <c r="V69" s="19"/>
      <c r="W69" s="19"/>
      <c r="X69" s="19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x14ac:dyDescent="0.25">
      <c r="A70" s="14"/>
      <c r="B70" s="2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27">
        <v>3.5456900208050226</v>
      </c>
      <c r="R70" s="19"/>
      <c r="S70" s="19"/>
      <c r="T70" s="14"/>
      <c r="U70" s="19"/>
      <c r="V70" s="19"/>
      <c r="W70" s="19"/>
      <c r="X70" s="19"/>
      <c r="Y70" s="14"/>
      <c r="Z70" s="14"/>
      <c r="AA70" s="14"/>
      <c r="AB70" s="14"/>
      <c r="AC70" s="14"/>
      <c r="AD70" s="14"/>
      <c r="AE70" s="19"/>
      <c r="AF70" s="19"/>
      <c r="AG70" s="19"/>
    </row>
    <row r="71" spans="1:33" x14ac:dyDescent="0.25">
      <c r="A71" s="14"/>
      <c r="B71" s="2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27">
        <v>3.3336574566558026</v>
      </c>
      <c r="R71" s="19"/>
      <c r="S71" s="19"/>
      <c r="T71" s="14"/>
      <c r="U71" s="19"/>
      <c r="V71" s="19"/>
      <c r="W71" s="19"/>
      <c r="X71" s="19"/>
      <c r="Y71" s="14"/>
      <c r="Z71" s="14"/>
      <c r="AA71" s="14"/>
      <c r="AB71" s="14"/>
      <c r="AC71" s="14"/>
      <c r="AD71" s="14"/>
      <c r="AE71" s="19"/>
      <c r="AF71" s="19"/>
      <c r="AG71" s="19"/>
    </row>
    <row r="72" spans="1:33" x14ac:dyDescent="0.25">
      <c r="A72" s="14"/>
      <c r="B72" s="2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27">
        <v>3.0029439896907797</v>
      </c>
      <c r="R72" s="19"/>
      <c r="S72" s="19"/>
      <c r="T72" s="14"/>
      <c r="U72" s="19"/>
      <c r="V72" s="19"/>
      <c r="W72" s="19"/>
      <c r="X72" s="19"/>
      <c r="Y72" s="14"/>
      <c r="Z72" s="14"/>
      <c r="AA72" s="14"/>
      <c r="AB72" s="14"/>
      <c r="AC72" s="14"/>
      <c r="AD72" s="14"/>
      <c r="AE72" s="19"/>
      <c r="AF72" s="19"/>
      <c r="AG72" s="19"/>
    </row>
    <row r="73" spans="1:33" x14ac:dyDescent="0.25">
      <c r="A73" s="14"/>
      <c r="B73" s="2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27">
        <v>2.8623325557898331</v>
      </c>
      <c r="R73" s="19"/>
      <c r="S73" s="19"/>
      <c r="T73" s="14"/>
      <c r="U73" s="19"/>
      <c r="V73" s="19"/>
      <c r="W73" s="19"/>
      <c r="X73" s="19"/>
      <c r="Y73" s="14"/>
      <c r="Z73" s="14"/>
      <c r="AA73" s="14"/>
      <c r="AB73" s="14"/>
      <c r="AC73" s="14"/>
      <c r="AD73" s="14"/>
      <c r="AE73" s="19"/>
      <c r="AF73" s="19"/>
      <c r="AG73" s="19"/>
    </row>
    <row r="74" spans="1:33" x14ac:dyDescent="0.25">
      <c r="A74" s="14"/>
      <c r="B74" s="2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27">
        <v>2.3870620436292356</v>
      </c>
      <c r="R74" s="19"/>
      <c r="S74" s="19"/>
      <c r="T74" s="14"/>
      <c r="U74" s="19"/>
      <c r="V74" s="19"/>
      <c r="W74" s="19"/>
      <c r="X74" s="19"/>
      <c r="Y74" s="14"/>
      <c r="Z74" s="14"/>
      <c r="AA74" s="14"/>
      <c r="AB74" s="14"/>
      <c r="AC74" s="14"/>
      <c r="AD74" s="14"/>
      <c r="AE74" s="19"/>
      <c r="AF74" s="19"/>
      <c r="AG74" s="19"/>
    </row>
    <row r="75" spans="1:33" x14ac:dyDescent="0.25">
      <c r="A75" s="14"/>
      <c r="B75" s="2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27">
        <v>1.9303778179876139</v>
      </c>
      <c r="R75" s="19"/>
      <c r="S75" s="19"/>
      <c r="T75" s="14"/>
      <c r="U75" s="19"/>
      <c r="V75" s="19"/>
      <c r="W75" s="19"/>
      <c r="X75" s="19"/>
      <c r="Y75" s="14"/>
      <c r="Z75" s="14"/>
      <c r="AA75" s="14"/>
      <c r="AB75" s="14"/>
      <c r="AC75" s="14"/>
      <c r="AD75" s="14"/>
      <c r="AE75" s="19"/>
      <c r="AF75" s="19"/>
      <c r="AG75" s="19"/>
    </row>
    <row r="76" spans="1:33" x14ac:dyDescent="0.25">
      <c r="A76" s="14"/>
      <c r="B76" s="2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27"/>
      <c r="R76" s="19"/>
      <c r="S76" s="19"/>
      <c r="T76" s="14"/>
      <c r="U76" s="19"/>
      <c r="V76" s="19"/>
      <c r="W76" s="19"/>
      <c r="X76" s="19"/>
      <c r="Y76" s="14"/>
      <c r="Z76" s="14"/>
      <c r="AA76" s="14"/>
      <c r="AB76" s="14"/>
      <c r="AC76" s="14"/>
      <c r="AD76" s="14"/>
      <c r="AE76" s="19"/>
      <c r="AF76" s="19"/>
      <c r="AG76" s="19"/>
    </row>
    <row r="77" spans="1:33" x14ac:dyDescent="0.25">
      <c r="A77" s="14"/>
      <c r="B77" s="2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27">
        <v>2.4042400231379206</v>
      </c>
      <c r="R77" s="19"/>
      <c r="S77" s="19"/>
      <c r="T77" s="14"/>
      <c r="U77" s="19"/>
      <c r="V77" s="19"/>
      <c r="W77" s="19"/>
      <c r="X77" s="19"/>
      <c r="Y77" s="14"/>
      <c r="Z77" s="14"/>
      <c r="AA77" s="14"/>
      <c r="AB77" s="14"/>
      <c r="AC77" s="14"/>
      <c r="AD77" s="14"/>
      <c r="AE77" s="19"/>
      <c r="AF77" s="19"/>
      <c r="AG77" s="19"/>
    </row>
    <row r="78" spans="1:33" x14ac:dyDescent="0.25">
      <c r="A78" s="14"/>
      <c r="B78" s="2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27">
        <v>0.90892692254704621</v>
      </c>
      <c r="R78" s="19"/>
      <c r="S78" s="19"/>
      <c r="T78" s="14"/>
      <c r="U78" s="19"/>
      <c r="V78" s="19"/>
      <c r="W78" s="19"/>
      <c r="X78" s="19"/>
      <c r="Y78" s="14"/>
      <c r="Z78" s="14"/>
      <c r="AA78" s="14"/>
      <c r="AB78" s="14"/>
      <c r="AC78" s="14"/>
      <c r="AD78" s="14"/>
      <c r="AE78" s="19"/>
      <c r="AF78" s="19"/>
      <c r="AG78" s="19"/>
    </row>
    <row r="79" spans="1:33" x14ac:dyDescent="0.25">
      <c r="A79" s="14"/>
      <c r="B79" s="2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27"/>
      <c r="R79" s="19"/>
      <c r="S79" s="19"/>
      <c r="T79" s="14"/>
      <c r="U79" s="19"/>
      <c r="V79" s="19"/>
      <c r="W79" s="19"/>
      <c r="X79" s="19"/>
      <c r="Y79" s="14"/>
      <c r="Z79" s="14"/>
      <c r="AA79" s="14"/>
      <c r="AB79" s="14"/>
      <c r="AC79" s="14"/>
      <c r="AD79" s="14"/>
      <c r="AE79" s="19"/>
      <c r="AF79" s="19"/>
      <c r="AG79" s="19"/>
    </row>
    <row r="80" spans="1:33" x14ac:dyDescent="0.25">
      <c r="A80" s="14"/>
      <c r="B80" s="2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27"/>
      <c r="R80" s="19"/>
      <c r="S80" s="19"/>
      <c r="T80" s="14"/>
      <c r="U80" s="19"/>
      <c r="V80" s="19"/>
      <c r="W80" s="19"/>
      <c r="X80" s="19"/>
      <c r="Y80" s="14"/>
      <c r="Z80" s="14"/>
      <c r="AA80" s="14"/>
      <c r="AB80" s="14"/>
      <c r="AC80" s="14"/>
      <c r="AD80" s="14"/>
      <c r="AE80" s="19"/>
      <c r="AF80" s="19"/>
      <c r="AG80" s="19"/>
    </row>
    <row r="81" spans="1:33" x14ac:dyDescent="0.25">
      <c r="A81" s="14"/>
      <c r="B81" s="2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27"/>
      <c r="R81" s="19"/>
      <c r="S81" s="19"/>
      <c r="T81" s="14"/>
      <c r="U81" s="19"/>
      <c r="V81" s="19"/>
      <c r="W81" s="19"/>
      <c r="X81" s="19"/>
      <c r="Y81" s="14"/>
      <c r="Z81" s="14"/>
      <c r="AA81" s="14"/>
      <c r="AB81" s="14"/>
      <c r="AC81" s="14"/>
      <c r="AD81" s="14"/>
      <c r="AE81" s="19"/>
      <c r="AF81" s="19"/>
      <c r="AG81" s="19"/>
    </row>
    <row r="82" spans="1:33" x14ac:dyDescent="0.25">
      <c r="A82" s="14"/>
      <c r="B82" s="2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27"/>
      <c r="R82" s="19"/>
      <c r="S82" s="19"/>
      <c r="T82" s="14"/>
      <c r="U82" s="19"/>
      <c r="V82" s="19"/>
      <c r="W82" s="19"/>
      <c r="X82" s="19"/>
      <c r="Y82" s="14"/>
      <c r="Z82" s="14"/>
      <c r="AA82" s="14"/>
      <c r="AB82" s="14"/>
      <c r="AC82" s="14"/>
      <c r="AD82" s="14"/>
      <c r="AE82" s="19"/>
      <c r="AF82" s="19"/>
      <c r="AG82" s="19"/>
    </row>
    <row r="83" spans="1:33" x14ac:dyDescent="0.25">
      <c r="A83" s="14"/>
      <c r="B83" s="2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27"/>
      <c r="R83" s="19"/>
      <c r="S83" s="19"/>
      <c r="T83" s="14"/>
      <c r="U83" s="19"/>
      <c r="V83" s="19"/>
      <c r="W83" s="19"/>
      <c r="X83" s="19"/>
      <c r="Y83" s="14"/>
      <c r="Z83" s="14"/>
      <c r="AA83" s="14"/>
      <c r="AB83" s="14"/>
      <c r="AC83" s="14"/>
      <c r="AD83" s="14"/>
      <c r="AE83" s="19"/>
      <c r="AF83" s="19"/>
      <c r="AG83" s="19"/>
    </row>
    <row r="84" spans="1:33" x14ac:dyDescent="0.25">
      <c r="A84" s="14"/>
      <c r="B84" s="2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27"/>
      <c r="R84" s="19"/>
      <c r="S84" s="19"/>
      <c r="T84" s="14"/>
      <c r="U84" s="19"/>
      <c r="V84" s="19"/>
      <c r="W84" s="19"/>
      <c r="X84" s="19"/>
      <c r="Y84" s="14"/>
      <c r="Z84" s="14"/>
      <c r="AA84" s="14"/>
      <c r="AB84" s="14"/>
      <c r="AC84" s="14"/>
      <c r="AD84" s="14"/>
      <c r="AE84" s="19"/>
      <c r="AF84" s="19"/>
      <c r="AG84" s="19"/>
    </row>
    <row r="85" spans="1:33" x14ac:dyDescent="0.25">
      <c r="A85" s="14"/>
      <c r="B85" s="2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27"/>
      <c r="R85" s="19"/>
      <c r="S85" s="19"/>
      <c r="T85" s="14"/>
      <c r="U85" s="19"/>
      <c r="V85" s="19"/>
      <c r="W85" s="19"/>
      <c r="X85" s="19"/>
      <c r="Y85" s="14"/>
      <c r="Z85" s="14"/>
      <c r="AA85" s="14"/>
      <c r="AB85" s="14"/>
      <c r="AC85" s="14"/>
      <c r="AD85" s="14"/>
      <c r="AE85" s="19"/>
      <c r="AF85" s="19"/>
      <c r="AG85" s="19"/>
    </row>
    <row r="86" spans="1:33" x14ac:dyDescent="0.25">
      <c r="A86" s="14"/>
      <c r="B86" s="2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27"/>
      <c r="R86" s="19"/>
      <c r="S86" s="19"/>
      <c r="T86" s="14"/>
      <c r="U86" s="19"/>
      <c r="V86" s="19"/>
      <c r="W86" s="19"/>
      <c r="X86" s="19"/>
      <c r="Y86" s="14"/>
      <c r="Z86" s="14"/>
      <c r="AA86" s="14"/>
      <c r="AB86" s="14"/>
      <c r="AC86" s="14"/>
      <c r="AD86" s="14"/>
      <c r="AE86" s="19"/>
      <c r="AF86" s="19"/>
      <c r="AG86" s="19"/>
    </row>
    <row r="87" spans="1:33" x14ac:dyDescent="0.25">
      <c r="A87" s="14"/>
      <c r="B87" s="2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27"/>
      <c r="R87" s="19"/>
      <c r="S87" s="19"/>
      <c r="T87" s="14"/>
      <c r="U87" s="19"/>
      <c r="V87" s="19"/>
      <c r="W87" s="19"/>
      <c r="X87" s="19"/>
      <c r="Y87" s="14"/>
      <c r="Z87" s="14"/>
      <c r="AA87" s="14"/>
      <c r="AB87" s="14"/>
      <c r="AC87" s="14"/>
      <c r="AD87" s="14"/>
      <c r="AE87" s="19"/>
      <c r="AF87" s="19"/>
      <c r="AG87" s="19"/>
    </row>
    <row r="88" spans="1:33" x14ac:dyDescent="0.25">
      <c r="A88" s="14"/>
      <c r="B88" s="2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27"/>
      <c r="R88" s="19"/>
      <c r="S88" s="19"/>
      <c r="T88" s="14"/>
      <c r="U88" s="19"/>
      <c r="V88" s="19"/>
      <c r="W88" s="19"/>
      <c r="X88" s="19"/>
      <c r="Y88" s="14"/>
      <c r="Z88" s="14"/>
      <c r="AA88" s="14"/>
      <c r="AB88" s="14"/>
      <c r="AC88" s="14"/>
      <c r="AD88" s="14"/>
      <c r="AE88" s="19"/>
      <c r="AF88" s="19"/>
      <c r="AG88" s="19"/>
    </row>
    <row r="89" spans="1:33" x14ac:dyDescent="0.25">
      <c r="A89" s="14"/>
      <c r="B89" s="2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27"/>
      <c r="R89" s="19"/>
      <c r="S89" s="19"/>
      <c r="T89" s="14"/>
      <c r="U89" s="19"/>
      <c r="V89" s="19"/>
      <c r="W89" s="19"/>
      <c r="X89" s="19"/>
      <c r="Y89" s="14"/>
      <c r="Z89" s="14"/>
      <c r="AA89" s="14"/>
      <c r="AB89" s="14"/>
      <c r="AC89" s="14"/>
      <c r="AD89" s="14"/>
      <c r="AE89" s="19"/>
      <c r="AF89" s="19"/>
      <c r="AG89" s="19"/>
    </row>
    <row r="90" spans="1:33" x14ac:dyDescent="0.25">
      <c r="A90" s="14"/>
      <c r="B90" s="2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27"/>
      <c r="R90" s="14"/>
      <c r="S90" s="14"/>
      <c r="T90" s="14"/>
      <c r="U90" s="19"/>
      <c r="V90" s="19"/>
      <c r="W90" s="19"/>
      <c r="X90" s="19"/>
      <c r="Y90" s="14"/>
      <c r="Z90" s="14"/>
      <c r="AA90" s="14"/>
      <c r="AB90" s="14"/>
      <c r="AC90" s="14"/>
      <c r="AD90" s="14"/>
      <c r="AE90" s="19"/>
      <c r="AF90" s="19"/>
      <c r="AG90" s="19"/>
    </row>
    <row r="91" spans="1:33" x14ac:dyDescent="0.25">
      <c r="A91" s="14"/>
      <c r="B91" s="2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24"/>
      <c r="R91" s="14"/>
      <c r="S91" s="14"/>
      <c r="T91" s="14"/>
      <c r="U91" s="19"/>
      <c r="V91" s="19"/>
      <c r="W91" s="19"/>
      <c r="X91" s="19"/>
      <c r="Y91" s="14"/>
      <c r="Z91" s="14"/>
      <c r="AA91" s="14"/>
      <c r="AB91" s="14"/>
      <c r="AC91" s="14"/>
      <c r="AD91" s="14"/>
      <c r="AE91" s="19"/>
      <c r="AF91" s="19"/>
      <c r="AG91" s="19"/>
    </row>
  </sheetData>
  <mergeCells count="26">
    <mergeCell ref="I1:N1"/>
    <mergeCell ref="O1:T1"/>
    <mergeCell ref="A2:A3"/>
    <mergeCell ref="B2:C2"/>
    <mergeCell ref="D2:E2"/>
    <mergeCell ref="F2:G2"/>
    <mergeCell ref="H2:H3"/>
    <mergeCell ref="I2:J2"/>
    <mergeCell ref="K2:L2"/>
    <mergeCell ref="M2:N2"/>
    <mergeCell ref="A49:A50"/>
    <mergeCell ref="B49:C49"/>
    <mergeCell ref="D49:E49"/>
    <mergeCell ref="F49:G49"/>
    <mergeCell ref="H49:H50"/>
    <mergeCell ref="S49:T49"/>
    <mergeCell ref="O2:P2"/>
    <mergeCell ref="Q2:R2"/>
    <mergeCell ref="S2:T2"/>
    <mergeCell ref="I48:N48"/>
    <mergeCell ref="O48:T48"/>
    <mergeCell ref="I49:J49"/>
    <mergeCell ref="K49:L49"/>
    <mergeCell ref="M49:N49"/>
    <mergeCell ref="O49:P49"/>
    <mergeCell ref="Q49:R49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CAFF-2FAC-4E99-B3E1-DB67D51BEDDA}">
  <dimension ref="A1:E18"/>
  <sheetViews>
    <sheetView workbookViewId="0">
      <selection sqref="A1:Q32"/>
    </sheetView>
  </sheetViews>
  <sheetFormatPr defaultRowHeight="15" x14ac:dyDescent="0.25"/>
  <sheetData>
    <row r="1" spans="1:5" x14ac:dyDescent="0.25">
      <c r="B1" t="s">
        <v>71</v>
      </c>
      <c r="C1" t="s">
        <v>72</v>
      </c>
      <c r="D1" t="s">
        <v>71</v>
      </c>
      <c r="E1" t="s">
        <v>72</v>
      </c>
    </row>
    <row r="2" spans="1:5" ht="30" x14ac:dyDescent="0.25">
      <c r="A2" s="14" t="s">
        <v>73</v>
      </c>
      <c r="B2" s="22" t="s">
        <v>74</v>
      </c>
      <c r="C2" s="22" t="s">
        <v>74</v>
      </c>
      <c r="D2" s="22" t="s">
        <v>75</v>
      </c>
      <c r="E2" s="22" t="s">
        <v>3</v>
      </c>
    </row>
    <row r="3" spans="1:5" x14ac:dyDescent="0.25">
      <c r="A3">
        <v>3</v>
      </c>
      <c r="B3" s="24">
        <v>48.191003911342904</v>
      </c>
      <c r="C3" s="24">
        <v>89.201209749154998</v>
      </c>
      <c r="D3" s="3">
        <v>2012.5212800419797</v>
      </c>
      <c r="E3" s="3">
        <v>2014.2852757685134</v>
      </c>
    </row>
    <row r="4" spans="1:5" x14ac:dyDescent="0.25">
      <c r="A4">
        <v>6</v>
      </c>
      <c r="B4" s="24">
        <v>46.036814425244323</v>
      </c>
      <c r="C4" s="24">
        <v>49.686436122558739</v>
      </c>
      <c r="D4" s="3">
        <v>2006.0425600839594</v>
      </c>
      <c r="E4" s="3">
        <v>2009.5705515370266</v>
      </c>
    </row>
    <row r="5" spans="1:5" x14ac:dyDescent="0.25">
      <c r="A5">
        <v>9</v>
      </c>
      <c r="B5" s="24">
        <v>41.274601686973192</v>
      </c>
      <c r="C5" s="24">
        <v>50.046390796066767</v>
      </c>
      <c r="D5" s="3">
        <v>1999.5638401259391</v>
      </c>
      <c r="E5" s="3">
        <v>2004.8558273055401</v>
      </c>
    </row>
    <row r="6" spans="1:5" x14ac:dyDescent="0.25">
      <c r="A6">
        <v>12</v>
      </c>
      <c r="B6" s="24">
        <v>28.86759581881552</v>
      </c>
      <c r="C6" s="24">
        <v>50.750394944707331</v>
      </c>
      <c r="D6" s="3">
        <v>1993.0851201679186</v>
      </c>
      <c r="E6" s="3">
        <v>2000.1411030740535</v>
      </c>
    </row>
    <row r="7" spans="1:5" x14ac:dyDescent="0.25">
      <c r="A7">
        <v>15</v>
      </c>
      <c r="B7" s="24">
        <v>25.355709595038189</v>
      </c>
      <c r="C7" s="24">
        <v>51.674641148325172</v>
      </c>
      <c r="D7" s="3">
        <v>1986.6064002098983</v>
      </c>
      <c r="E7" s="3">
        <v>1995.4263788425667</v>
      </c>
    </row>
    <row r="8" spans="1:5" x14ac:dyDescent="0.25">
      <c r="A8">
        <v>18</v>
      </c>
      <c r="B8" s="24">
        <v>27.075746540422077</v>
      </c>
      <c r="C8" s="24">
        <v>51.651599443671827</v>
      </c>
      <c r="D8" s="5">
        <v>1980</v>
      </c>
      <c r="E8" s="5">
        <v>1990</v>
      </c>
    </row>
    <row r="9" spans="1:5" x14ac:dyDescent="0.25">
      <c r="A9">
        <v>21</v>
      </c>
      <c r="B9" s="24">
        <v>20.132865842407284</v>
      </c>
      <c r="C9" s="24">
        <v>69.311064718162626</v>
      </c>
      <c r="D9" s="3">
        <v>1973.6489602938577</v>
      </c>
      <c r="E9" s="3">
        <v>1985.9969303795933</v>
      </c>
    </row>
    <row r="10" spans="1:5" x14ac:dyDescent="0.25">
      <c r="A10">
        <v>24</v>
      </c>
      <c r="B10" s="24">
        <v>17.323969025751776</v>
      </c>
      <c r="C10" s="24">
        <v>97.200365965233004</v>
      </c>
      <c r="D10" s="3">
        <v>1967.1702403358374</v>
      </c>
      <c r="E10" s="3">
        <v>1981.2822061481068</v>
      </c>
    </row>
    <row r="11" spans="1:5" x14ac:dyDescent="0.25">
      <c r="A11">
        <v>27</v>
      </c>
      <c r="B11" s="24">
        <v>14.735866543095359</v>
      </c>
      <c r="C11" s="24">
        <v>85.417766051011085</v>
      </c>
      <c r="D11" s="6">
        <v>1960.6915203778171</v>
      </c>
      <c r="E11" s="3">
        <v>1976.5674819166202</v>
      </c>
    </row>
    <row r="12" spans="1:5" x14ac:dyDescent="0.25">
      <c r="A12">
        <v>30</v>
      </c>
      <c r="B12" s="24">
        <v>23.333333333333304</v>
      </c>
      <c r="C12" s="24">
        <v>45.015278838807838</v>
      </c>
      <c r="D12" s="3">
        <v>1954.2128004197968</v>
      </c>
      <c r="E12" s="3">
        <v>1971.8527576851334</v>
      </c>
    </row>
    <row r="13" spans="1:5" x14ac:dyDescent="0.25">
      <c r="A13">
        <v>33</v>
      </c>
      <c r="B13" s="24">
        <v>15.98877980364667</v>
      </c>
      <c r="C13" s="24">
        <v>46.330005871990409</v>
      </c>
      <c r="D13" s="3">
        <v>1947.7340804617766</v>
      </c>
      <c r="E13" s="6">
        <v>1967.1380334536468</v>
      </c>
    </row>
    <row r="14" spans="1:5" x14ac:dyDescent="0.25">
      <c r="A14">
        <v>36</v>
      </c>
      <c r="B14" s="24">
        <v>17.188882988139685</v>
      </c>
      <c r="C14" s="24">
        <v>39.989481065918255</v>
      </c>
      <c r="D14" s="3">
        <v>1941.255360503756</v>
      </c>
      <c r="E14" s="3">
        <v>1962.4233092221602</v>
      </c>
    </row>
    <row r="15" spans="1:5" x14ac:dyDescent="0.25">
      <c r="A15">
        <v>39</v>
      </c>
      <c r="B15" s="24">
        <v>16.120869306341678</v>
      </c>
      <c r="C15" s="24">
        <v>39.621253906967951</v>
      </c>
      <c r="D15" s="3">
        <v>1934.7766405457357</v>
      </c>
      <c r="E15" s="3">
        <v>1957.7085849906734</v>
      </c>
    </row>
    <row r="16" spans="1:5" x14ac:dyDescent="0.25">
      <c r="A16">
        <v>42</v>
      </c>
      <c r="B16" s="24">
        <v>16.982133380505939</v>
      </c>
      <c r="C16" s="24">
        <v>37.221930285513857</v>
      </c>
      <c r="D16" s="3">
        <v>1928.2979205877155</v>
      </c>
      <c r="E16" s="3">
        <v>1952.9938607591869</v>
      </c>
    </row>
    <row r="17" spans="1:5" x14ac:dyDescent="0.25">
      <c r="A17">
        <v>45</v>
      </c>
      <c r="B17" s="24">
        <v>15.937388829598147</v>
      </c>
      <c r="C17" s="24">
        <v>96.450450450450347</v>
      </c>
      <c r="D17" s="3">
        <v>1921.8192006296952</v>
      </c>
      <c r="E17" s="3">
        <v>1948.2791365277003</v>
      </c>
    </row>
    <row r="18" spans="1:5" x14ac:dyDescent="0.25">
      <c r="A18">
        <v>48</v>
      </c>
      <c r="B18" s="24">
        <v>12.827510917030407</v>
      </c>
      <c r="C18" s="14"/>
      <c r="D18" s="3">
        <v>1915.3404806716749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CD0C-33A5-49F1-8DBF-750ED1FA5861}">
  <dimension ref="A1:I46"/>
  <sheetViews>
    <sheetView tabSelected="1" topLeftCell="A109" workbookViewId="0">
      <selection activeCell="H27" sqref="H27"/>
    </sheetView>
  </sheetViews>
  <sheetFormatPr defaultRowHeight="15" x14ac:dyDescent="0.25"/>
  <cols>
    <col min="2" max="2" width="13" customWidth="1"/>
  </cols>
  <sheetData>
    <row r="1" spans="1:9" x14ac:dyDescent="0.25">
      <c r="A1" t="s">
        <v>76</v>
      </c>
      <c r="B1" t="s">
        <v>77</v>
      </c>
      <c r="C1" t="s">
        <v>78</v>
      </c>
      <c r="D1" t="s">
        <v>79</v>
      </c>
      <c r="E1" t="s">
        <v>80</v>
      </c>
      <c r="G1" t="s">
        <v>81</v>
      </c>
      <c r="H1" t="s">
        <v>82</v>
      </c>
      <c r="I1" t="s">
        <v>83</v>
      </c>
    </row>
    <row r="2" spans="1:9" x14ac:dyDescent="0.25">
      <c r="A2">
        <v>3</v>
      </c>
      <c r="B2">
        <v>3.0076000000000001</v>
      </c>
      <c r="C2">
        <v>2.7481</v>
      </c>
      <c r="D2">
        <v>0.2283</v>
      </c>
      <c r="E2">
        <f>B2-(C2+D2)</f>
        <v>3.1200000000000117E-2</v>
      </c>
      <c r="G2">
        <f>(C2*100)/B2</f>
        <v>91.371857959835083</v>
      </c>
      <c r="H2">
        <f>(D2*100)/B2</f>
        <v>7.5907700492086718</v>
      </c>
      <c r="I2">
        <f>(E2*100)/B2</f>
        <v>1.037371990956248</v>
      </c>
    </row>
    <row r="3" spans="1:9" x14ac:dyDescent="0.25">
      <c r="A3">
        <v>6</v>
      </c>
      <c r="B3">
        <v>4.0141</v>
      </c>
      <c r="C3">
        <v>3.2079</v>
      </c>
      <c r="D3">
        <v>0.76190000000000002</v>
      </c>
      <c r="E3">
        <f t="shared" ref="E3:E17" si="0">B3-(C3+D3)</f>
        <v>4.4299999999999784E-2</v>
      </c>
      <c r="G3">
        <f t="shared" ref="G3:G17" si="1">(C3*100)/B3</f>
        <v>79.915796816222823</v>
      </c>
      <c r="H3">
        <f t="shared" ref="H3:H17" si="2">(D3*100)/B3</f>
        <v>18.980593408235968</v>
      </c>
      <c r="I3">
        <f t="shared" ref="I3:I17" si="3">(E3*100)/B3</f>
        <v>1.1036097755412118</v>
      </c>
    </row>
    <row r="4" spans="1:9" x14ac:dyDescent="0.25">
      <c r="A4">
        <v>9</v>
      </c>
      <c r="B4">
        <v>4.0670000000000002</v>
      </c>
      <c r="C4">
        <v>3.7435999999999998</v>
      </c>
      <c r="D4">
        <v>0.30109999999999998</v>
      </c>
      <c r="E4">
        <f t="shared" si="0"/>
        <v>2.2300000000000431E-2</v>
      </c>
      <c r="G4">
        <f t="shared" si="1"/>
        <v>92.048192771084317</v>
      </c>
      <c r="H4">
        <f t="shared" si="2"/>
        <v>7.4034915170887627</v>
      </c>
      <c r="I4">
        <f t="shared" si="3"/>
        <v>0.54831571182690997</v>
      </c>
    </row>
    <row r="5" spans="1:9" x14ac:dyDescent="0.25">
      <c r="A5">
        <v>12</v>
      </c>
      <c r="B5">
        <v>5.0427999999999997</v>
      </c>
      <c r="C5">
        <v>4.0159000000000002</v>
      </c>
      <c r="D5">
        <v>0.98450000000000004</v>
      </c>
      <c r="E5">
        <f t="shared" si="0"/>
        <v>4.2399999999999771E-2</v>
      </c>
      <c r="G5">
        <f t="shared" si="1"/>
        <v>79.636313159355922</v>
      </c>
      <c r="H5">
        <f t="shared" si="2"/>
        <v>19.522884112001272</v>
      </c>
      <c r="I5">
        <f t="shared" si="3"/>
        <v>0.84080272864281302</v>
      </c>
    </row>
    <row r="6" spans="1:9" x14ac:dyDescent="0.25">
      <c r="A6">
        <v>15</v>
      </c>
      <c r="B6">
        <v>5.1992000000000003</v>
      </c>
      <c r="C6">
        <v>4.0213000000000001</v>
      </c>
      <c r="D6">
        <v>1.1344000000000001</v>
      </c>
      <c r="E6">
        <f t="shared" si="0"/>
        <v>4.3499999999999872E-2</v>
      </c>
      <c r="G6">
        <f t="shared" si="1"/>
        <v>77.344591475611622</v>
      </c>
      <c r="H6">
        <f t="shared" si="2"/>
        <v>21.818741344822282</v>
      </c>
      <c r="I6">
        <f t="shared" si="3"/>
        <v>0.83666717956608461</v>
      </c>
    </row>
    <row r="7" spans="1:9" x14ac:dyDescent="0.25">
      <c r="A7">
        <v>18</v>
      </c>
      <c r="B7">
        <v>5.2760999999999996</v>
      </c>
      <c r="C7">
        <v>4.3738999999999999</v>
      </c>
      <c r="D7">
        <v>0.87209999999999999</v>
      </c>
      <c r="E7">
        <f t="shared" si="0"/>
        <v>3.0100000000000016E-2</v>
      </c>
      <c r="G7">
        <f t="shared" si="1"/>
        <v>82.900248289456229</v>
      </c>
      <c r="H7">
        <f t="shared" si="2"/>
        <v>16.529254563029511</v>
      </c>
      <c r="I7">
        <f t="shared" si="3"/>
        <v>0.57049714751426273</v>
      </c>
    </row>
    <row r="8" spans="1:9" x14ac:dyDescent="0.25">
      <c r="A8">
        <v>21</v>
      </c>
      <c r="B8">
        <v>5.2073</v>
      </c>
      <c r="C8">
        <v>3.6598000000000002</v>
      </c>
      <c r="D8">
        <v>1.5046999999999999</v>
      </c>
      <c r="E8">
        <f t="shared" si="0"/>
        <v>4.2799999999999727E-2</v>
      </c>
      <c r="G8">
        <f t="shared" si="1"/>
        <v>70.282103969427538</v>
      </c>
      <c r="H8">
        <f t="shared" si="2"/>
        <v>28.895972961035469</v>
      </c>
      <c r="I8">
        <f t="shared" si="3"/>
        <v>0.8219230695369909</v>
      </c>
    </row>
    <row r="9" spans="1:9" x14ac:dyDescent="0.25">
      <c r="A9">
        <v>24</v>
      </c>
      <c r="B9">
        <v>5.1424000000000003</v>
      </c>
      <c r="C9">
        <v>3.0190000000000001</v>
      </c>
      <c r="D9">
        <v>2.0832999999999999</v>
      </c>
      <c r="E9">
        <f t="shared" si="0"/>
        <v>4.0100000000000691E-2</v>
      </c>
      <c r="G9">
        <f t="shared" si="1"/>
        <v>58.707996266334789</v>
      </c>
      <c r="H9">
        <f t="shared" si="2"/>
        <v>40.512212196639695</v>
      </c>
      <c r="I9">
        <f t="shared" si="3"/>
        <v>0.77979153702552673</v>
      </c>
    </row>
    <row r="10" spans="1:9" x14ac:dyDescent="0.25">
      <c r="A10">
        <v>27</v>
      </c>
      <c r="B10">
        <v>5.1497999999999999</v>
      </c>
      <c r="C10">
        <v>3.3464</v>
      </c>
      <c r="D10">
        <v>1.7634000000000001</v>
      </c>
      <c r="E10">
        <f t="shared" si="0"/>
        <v>4.0000000000000036E-2</v>
      </c>
      <c r="G10">
        <f t="shared" si="1"/>
        <v>64.981164317060859</v>
      </c>
      <c r="H10">
        <f t="shared" si="2"/>
        <v>34.242106489572414</v>
      </c>
      <c r="I10">
        <f t="shared" si="3"/>
        <v>0.77672919336673341</v>
      </c>
    </row>
    <row r="11" spans="1:9" x14ac:dyDescent="0.25">
      <c r="A11">
        <v>30</v>
      </c>
      <c r="B11">
        <v>5.2169999999999996</v>
      </c>
      <c r="C11">
        <v>3.4159999999999999</v>
      </c>
      <c r="D11">
        <v>1.6364000000000001</v>
      </c>
      <c r="E11">
        <f t="shared" si="0"/>
        <v>0.16459999999999919</v>
      </c>
      <c r="G11">
        <f t="shared" si="1"/>
        <v>65.478244201648451</v>
      </c>
      <c r="H11">
        <f t="shared" si="2"/>
        <v>31.366685834770948</v>
      </c>
      <c r="I11">
        <f t="shared" si="3"/>
        <v>3.1550699635805866</v>
      </c>
    </row>
    <row r="12" spans="1:9" x14ac:dyDescent="0.25">
      <c r="A12">
        <v>33</v>
      </c>
      <c r="B12">
        <v>5.1304999999999996</v>
      </c>
      <c r="C12">
        <v>3.8809</v>
      </c>
      <c r="D12">
        <v>1.2065999999999999</v>
      </c>
      <c r="E12">
        <f t="shared" si="0"/>
        <v>4.2999999999999261E-2</v>
      </c>
      <c r="G12">
        <f t="shared" si="1"/>
        <v>75.643699444498594</v>
      </c>
      <c r="H12">
        <f t="shared" si="2"/>
        <v>23.518175616411657</v>
      </c>
      <c r="I12">
        <f t="shared" si="3"/>
        <v>0.83812493908974295</v>
      </c>
    </row>
    <row r="13" spans="1:9" x14ac:dyDescent="0.25">
      <c r="A13">
        <v>36</v>
      </c>
      <c r="B13">
        <v>5.2778999999999998</v>
      </c>
      <c r="C13">
        <v>3.7155</v>
      </c>
      <c r="D13">
        <v>1.5129999999999999</v>
      </c>
      <c r="E13">
        <f t="shared" si="0"/>
        <v>4.9399999999999444E-2</v>
      </c>
      <c r="G13">
        <f t="shared" si="1"/>
        <v>70.397317114761563</v>
      </c>
      <c r="H13">
        <f t="shared" si="2"/>
        <v>28.666704560525964</v>
      </c>
      <c r="I13">
        <f t="shared" si="3"/>
        <v>0.93597832471246989</v>
      </c>
    </row>
    <row r="14" spans="1:9" x14ac:dyDescent="0.25">
      <c r="A14">
        <v>39</v>
      </c>
      <c r="B14">
        <v>5.0869999999999997</v>
      </c>
      <c r="C14">
        <v>3.2658</v>
      </c>
      <c r="D14">
        <v>1.7697000000000001</v>
      </c>
      <c r="E14">
        <f t="shared" si="0"/>
        <v>5.1499999999999879E-2</v>
      </c>
      <c r="G14">
        <f t="shared" si="1"/>
        <v>64.198938470611367</v>
      </c>
      <c r="H14">
        <f t="shared" si="2"/>
        <v>34.788677019854532</v>
      </c>
      <c r="I14">
        <f t="shared" si="3"/>
        <v>1.0123845095341042</v>
      </c>
    </row>
    <row r="15" spans="1:9" x14ac:dyDescent="0.25">
      <c r="A15">
        <v>42</v>
      </c>
      <c r="B15">
        <v>5.2873000000000001</v>
      </c>
      <c r="C15">
        <v>3.6478000000000002</v>
      </c>
      <c r="D15">
        <v>1.5912999999999999</v>
      </c>
      <c r="E15">
        <f t="shared" si="0"/>
        <v>4.8199999999999577E-2</v>
      </c>
      <c r="G15">
        <f t="shared" si="1"/>
        <v>68.991734911958844</v>
      </c>
      <c r="H15">
        <f t="shared" si="2"/>
        <v>30.096646681671174</v>
      </c>
      <c r="I15">
        <f t="shared" si="3"/>
        <v>0.91161840636997282</v>
      </c>
    </row>
    <row r="16" spans="1:9" x14ac:dyDescent="0.25">
      <c r="A16">
        <v>45</v>
      </c>
      <c r="B16">
        <v>5.2012999999999998</v>
      </c>
      <c r="C16">
        <v>3.6960999999999999</v>
      </c>
      <c r="D16">
        <v>1.4641999999999999</v>
      </c>
      <c r="E16">
        <f t="shared" si="0"/>
        <v>4.1000000000000369E-2</v>
      </c>
      <c r="G16">
        <f t="shared" si="1"/>
        <v>71.061080883625252</v>
      </c>
      <c r="H16">
        <f t="shared" si="2"/>
        <v>28.150654644031299</v>
      </c>
      <c r="I16">
        <f t="shared" si="3"/>
        <v>0.78826447234345975</v>
      </c>
    </row>
    <row r="17" spans="1:9" x14ac:dyDescent="0.25">
      <c r="A17">
        <v>48</v>
      </c>
      <c r="B17">
        <v>5.1071</v>
      </c>
      <c r="C17">
        <v>2.7039</v>
      </c>
      <c r="D17">
        <v>2.3504999999999998</v>
      </c>
      <c r="E17">
        <f t="shared" si="0"/>
        <v>5.2700000000000635E-2</v>
      </c>
      <c r="G17">
        <f t="shared" si="1"/>
        <v>52.943940788314308</v>
      </c>
      <c r="H17">
        <f t="shared" si="2"/>
        <v>46.024162440523973</v>
      </c>
      <c r="I17">
        <f t="shared" si="3"/>
        <v>1.0318967711617284</v>
      </c>
    </row>
    <row r="31" spans="1:9" x14ac:dyDescent="0.25">
      <c r="A31" t="s">
        <v>76</v>
      </c>
      <c r="B31" t="s">
        <v>77</v>
      </c>
      <c r="C31" t="s">
        <v>78</v>
      </c>
      <c r="D31" t="s">
        <v>79</v>
      </c>
      <c r="E31" t="s">
        <v>80</v>
      </c>
      <c r="G31" t="s">
        <v>81</v>
      </c>
      <c r="H31" t="s">
        <v>82</v>
      </c>
      <c r="I31" t="s">
        <v>83</v>
      </c>
    </row>
    <row r="32" spans="1:9" x14ac:dyDescent="0.25">
      <c r="A32">
        <v>3</v>
      </c>
      <c r="B32">
        <v>2.0242</v>
      </c>
      <c r="C32">
        <v>1.6897</v>
      </c>
      <c r="D32">
        <v>0.3039</v>
      </c>
      <c r="E32">
        <f>B32-(C32+D32)</f>
        <v>3.0599999999999961E-2</v>
      </c>
      <c r="G32">
        <f>(C32*100)/B32</f>
        <v>83.474953067878673</v>
      </c>
      <c r="H32">
        <f>(D32*100)/B32</f>
        <v>15.013338602904852</v>
      </c>
      <c r="I32">
        <f>(E32*100)/B32</f>
        <v>1.5117083292164786</v>
      </c>
    </row>
    <row r="33" spans="1:9" x14ac:dyDescent="0.25">
      <c r="A33">
        <v>6</v>
      </c>
      <c r="B33">
        <v>3.0785</v>
      </c>
      <c r="C33">
        <v>2.7854999999999999</v>
      </c>
      <c r="D33">
        <v>0.26879999999999998</v>
      </c>
      <c r="E33">
        <f t="shared" ref="E33:E46" si="4">B33-(C33+D33)</f>
        <v>2.4199999999999999E-2</v>
      </c>
      <c r="G33">
        <f t="shared" ref="G33:G46" si="5">(C33*100)/B33</f>
        <v>90.482377781387044</v>
      </c>
      <c r="H33">
        <f t="shared" ref="H33:H46" si="6">(D33*100)/B33</f>
        <v>8.7315250933896369</v>
      </c>
      <c r="I33">
        <f t="shared" ref="I33:I46" si="7">(E33*100)/B33</f>
        <v>0.78609712522332298</v>
      </c>
    </row>
    <row r="34" spans="1:9" x14ac:dyDescent="0.25">
      <c r="A34">
        <v>9</v>
      </c>
      <c r="B34">
        <v>3.0992999999999999</v>
      </c>
      <c r="C34">
        <v>2.7848999999999999</v>
      </c>
      <c r="D34">
        <v>0.29049999999999998</v>
      </c>
      <c r="E34">
        <f t="shared" si="4"/>
        <v>2.389999999999981E-2</v>
      </c>
      <c r="G34">
        <f t="shared" si="5"/>
        <v>89.855773884425517</v>
      </c>
      <c r="H34">
        <f t="shared" si="6"/>
        <v>9.3730842448294762</v>
      </c>
      <c r="I34">
        <f t="shared" si="7"/>
        <v>0.77114187074500085</v>
      </c>
    </row>
    <row r="35" spans="1:9" x14ac:dyDescent="0.25">
      <c r="A35">
        <v>12</v>
      </c>
      <c r="B35">
        <v>3.1244999999999998</v>
      </c>
      <c r="C35">
        <v>2.8546999999999998</v>
      </c>
      <c r="D35">
        <v>0.249</v>
      </c>
      <c r="E35">
        <f t="shared" si="4"/>
        <v>2.079999999999993E-2</v>
      </c>
      <c r="G35">
        <f t="shared" si="5"/>
        <v>91.365018402944472</v>
      </c>
      <c r="H35">
        <f t="shared" si="6"/>
        <v>7.9692750840134421</v>
      </c>
      <c r="I35">
        <f t="shared" si="7"/>
        <v>0.6657065130420845</v>
      </c>
    </row>
    <row r="36" spans="1:9" x14ac:dyDescent="0.25">
      <c r="A36">
        <v>15</v>
      </c>
      <c r="B36">
        <v>3.1387999999999998</v>
      </c>
      <c r="C36">
        <v>2.9138000000000002</v>
      </c>
      <c r="D36">
        <v>0.20219999999999999</v>
      </c>
      <c r="E36">
        <f t="shared" si="4"/>
        <v>2.2799999999999709E-2</v>
      </c>
      <c r="G36">
        <f t="shared" si="5"/>
        <v>92.83165540971072</v>
      </c>
      <c r="H36">
        <f t="shared" si="6"/>
        <v>6.4419523384733015</v>
      </c>
      <c r="I36">
        <f t="shared" si="7"/>
        <v>0.72639225181597145</v>
      </c>
    </row>
    <row r="37" spans="1:9" x14ac:dyDescent="0.25">
      <c r="A37">
        <v>18</v>
      </c>
      <c r="B37">
        <v>3.2867999999999999</v>
      </c>
      <c r="C37">
        <v>3.1518000000000002</v>
      </c>
      <c r="D37">
        <v>0.11360000000000001</v>
      </c>
      <c r="E37">
        <f t="shared" si="4"/>
        <v>2.1399999999999864E-2</v>
      </c>
      <c r="G37">
        <f t="shared" si="5"/>
        <v>95.892661555312159</v>
      </c>
      <c r="H37">
        <f t="shared" si="6"/>
        <v>3.4562492393817701</v>
      </c>
      <c r="I37">
        <f t="shared" si="7"/>
        <v>0.65108920530606862</v>
      </c>
    </row>
    <row r="38" spans="1:9" x14ac:dyDescent="0.25">
      <c r="A38">
        <v>21</v>
      </c>
      <c r="B38">
        <v>4.0396999999999998</v>
      </c>
      <c r="C38">
        <v>3.6781999999999999</v>
      </c>
      <c r="D38">
        <v>0.33589999999999998</v>
      </c>
      <c r="E38">
        <f t="shared" si="4"/>
        <v>2.5599999999999845E-2</v>
      </c>
      <c r="G38">
        <f t="shared" si="5"/>
        <v>91.051315691759285</v>
      </c>
      <c r="H38">
        <f t="shared" si="6"/>
        <v>8.3149738841993219</v>
      </c>
      <c r="I38">
        <f t="shared" si="7"/>
        <v>0.63371042404138545</v>
      </c>
    </row>
    <row r="39" spans="1:9" x14ac:dyDescent="0.25">
      <c r="A39">
        <v>24</v>
      </c>
      <c r="B39">
        <v>4.1455000000000002</v>
      </c>
      <c r="C39">
        <v>3.9161999999999999</v>
      </c>
      <c r="D39">
        <v>0.20979999999999999</v>
      </c>
      <c r="E39">
        <f t="shared" si="4"/>
        <v>1.9500000000000739E-2</v>
      </c>
      <c r="G39">
        <f t="shared" si="5"/>
        <v>94.468701001085506</v>
      </c>
      <c r="H39">
        <f t="shared" si="6"/>
        <v>5.0609094198528517</v>
      </c>
      <c r="I39">
        <f t="shared" si="7"/>
        <v>0.47038957906165091</v>
      </c>
    </row>
    <row r="40" spans="1:9" x14ac:dyDescent="0.25">
      <c r="A40">
        <v>27</v>
      </c>
      <c r="B40">
        <v>4.2279</v>
      </c>
      <c r="C40">
        <v>4.1273</v>
      </c>
      <c r="D40">
        <v>8.4500000000000006E-2</v>
      </c>
      <c r="E40">
        <f t="shared" si="4"/>
        <v>1.6099999999999781E-2</v>
      </c>
      <c r="G40">
        <f t="shared" si="5"/>
        <v>97.620568130750499</v>
      </c>
      <c r="H40">
        <f t="shared" si="6"/>
        <v>1.9986281605525205</v>
      </c>
      <c r="I40">
        <f t="shared" si="7"/>
        <v>0.38080370869698388</v>
      </c>
    </row>
    <row r="41" spans="1:9" x14ac:dyDescent="0.25">
      <c r="A41">
        <v>30</v>
      </c>
      <c r="B41">
        <v>4.0353000000000003</v>
      </c>
      <c r="C41">
        <v>3.6898</v>
      </c>
      <c r="D41">
        <v>0.31869999999999998</v>
      </c>
      <c r="E41">
        <f t="shared" si="4"/>
        <v>2.6800000000000601E-2</v>
      </c>
      <c r="G41">
        <f t="shared" si="5"/>
        <v>91.438059128193686</v>
      </c>
      <c r="H41">
        <f t="shared" si="6"/>
        <v>7.8978018982479608</v>
      </c>
      <c r="I41">
        <f t="shared" si="7"/>
        <v>0.66413897355836238</v>
      </c>
    </row>
    <row r="42" spans="1:9" x14ac:dyDescent="0.25">
      <c r="A42">
        <v>33</v>
      </c>
      <c r="B42">
        <v>4.1661000000000001</v>
      </c>
      <c r="C42">
        <v>3.9277000000000002</v>
      </c>
      <c r="D42">
        <v>0.21740000000000001</v>
      </c>
      <c r="E42">
        <f t="shared" si="4"/>
        <v>2.0999999999999908E-2</v>
      </c>
      <c r="G42">
        <f t="shared" si="5"/>
        <v>94.277621756558901</v>
      </c>
      <c r="H42">
        <f t="shared" si="6"/>
        <v>5.2183096901178567</v>
      </c>
      <c r="I42">
        <f t="shared" si="7"/>
        <v>0.50406855332324974</v>
      </c>
    </row>
    <row r="43" spans="1:9" x14ac:dyDescent="0.25">
      <c r="A43">
        <v>36</v>
      </c>
      <c r="B43">
        <v>5.0640000000000001</v>
      </c>
      <c r="C43">
        <v>4.5590999999999999</v>
      </c>
      <c r="D43">
        <v>0.47160000000000002</v>
      </c>
      <c r="E43">
        <f t="shared" si="4"/>
        <v>3.3300000000000551E-2</v>
      </c>
      <c r="G43">
        <f t="shared" si="5"/>
        <v>90.029620853080559</v>
      </c>
      <c r="H43">
        <f t="shared" si="6"/>
        <v>9.3127962085308056</v>
      </c>
      <c r="I43">
        <f t="shared" si="7"/>
        <v>0.65758293838863646</v>
      </c>
    </row>
    <row r="44" spans="1:9" x14ac:dyDescent="0.25">
      <c r="A44">
        <v>39</v>
      </c>
      <c r="B44">
        <v>5.3108000000000004</v>
      </c>
      <c r="C44">
        <v>4.7495000000000003</v>
      </c>
      <c r="D44">
        <v>0.52959999999999996</v>
      </c>
      <c r="E44">
        <f t="shared" si="4"/>
        <v>3.1699999999999839E-2</v>
      </c>
      <c r="G44">
        <f t="shared" si="5"/>
        <v>89.430970851849068</v>
      </c>
      <c r="H44">
        <f t="shared" si="6"/>
        <v>9.9721322587933994</v>
      </c>
      <c r="I44">
        <f t="shared" si="7"/>
        <v>0.59689688935753249</v>
      </c>
    </row>
    <row r="45" spans="1:9" x14ac:dyDescent="0.25">
      <c r="A45">
        <v>42</v>
      </c>
      <c r="B45">
        <v>5.0179999999999998</v>
      </c>
      <c r="C45">
        <v>3.9504999999999999</v>
      </c>
      <c r="D45">
        <v>1.0274000000000001</v>
      </c>
      <c r="E45">
        <f t="shared" si="4"/>
        <v>4.0099999999999802E-2</v>
      </c>
      <c r="G45">
        <f t="shared" si="5"/>
        <v>78.726584296532494</v>
      </c>
      <c r="H45">
        <f t="shared" si="6"/>
        <v>20.474292546831411</v>
      </c>
      <c r="I45">
        <f t="shared" si="7"/>
        <v>0.79912315663610611</v>
      </c>
    </row>
    <row r="46" spans="1:9" x14ac:dyDescent="0.25">
      <c r="A46">
        <v>45</v>
      </c>
      <c r="B46">
        <v>5.0754999999999999</v>
      </c>
      <c r="C46">
        <v>4.3807999999999998</v>
      </c>
      <c r="D46">
        <v>0.65639999999999998</v>
      </c>
      <c r="E46">
        <f t="shared" si="4"/>
        <v>3.8300000000000445E-2</v>
      </c>
      <c r="G46">
        <f t="shared" si="5"/>
        <v>86.31267855383706</v>
      </c>
      <c r="H46">
        <f t="shared" si="6"/>
        <v>12.932715988572555</v>
      </c>
      <c r="I46">
        <f t="shared" si="7"/>
        <v>0.75460545759039399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Metal_sediment</vt:lpstr>
      <vt:lpstr>Geocronologia</vt:lpstr>
      <vt:lpstr>Organic matter</vt:lpstr>
      <vt:lpstr>Granulometria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Biamont</dc:creator>
  <cp:lastModifiedBy>Roberta Honorato Goria</cp:lastModifiedBy>
  <dcterms:created xsi:type="dcterms:W3CDTF">2022-12-01T15:46:05Z</dcterms:created>
  <dcterms:modified xsi:type="dcterms:W3CDTF">2022-12-02T14:11:22Z</dcterms:modified>
</cp:coreProperties>
</file>