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77de9933658e4f/Documentos/Mestrado/Resultados - TAG dietético Patauá/Caracterização da matéria prima/"/>
    </mc:Choice>
  </mc:AlternateContent>
  <xr:revisionPtr revIDLastSave="78" documentId="8_{D4EFC249-8A7C-4FBC-8B46-1107E348D445}" xr6:coauthVersionLast="47" xr6:coauthVersionMax="47" xr10:uidLastSave="{87531F4D-EA84-4A71-9B2B-94760D56A933}"/>
  <bookViews>
    <workbookView minimized="1" xWindow="-105" yWindow="15" windowWidth="19410" windowHeight="10770" activeTab="1" xr2:uid="{00000000-000D-0000-FFFF-FFFF00000000}"/>
  </bookViews>
  <sheets>
    <sheet name="Perfil óleo de Patauá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1" l="1"/>
  <c r="N27" i="1"/>
  <c r="T6" i="1"/>
  <c r="T7" i="1"/>
  <c r="T8" i="1"/>
  <c r="T9" i="1"/>
  <c r="T10" i="1"/>
  <c r="T11" i="1"/>
  <c r="T12" i="1"/>
  <c r="T13" i="1"/>
  <c r="T14" i="1"/>
  <c r="T15" i="1"/>
  <c r="T16" i="1"/>
  <c r="T17" i="1"/>
  <c r="O18" i="1"/>
  <c r="Q11" i="1"/>
  <c r="Q5" i="1"/>
  <c r="Q17" i="1"/>
  <c r="Q8" i="1"/>
  <c r="Q14" i="1"/>
  <c r="Q13" i="1"/>
  <c r="Q10" i="1"/>
  <c r="Q9" i="1"/>
  <c r="Q16" i="1"/>
  <c r="Q15" i="1"/>
  <c r="Q7" i="1"/>
  <c r="Q6" i="1"/>
  <c r="Q12" i="1"/>
  <c r="T18" i="1" l="1"/>
</calcChain>
</file>

<file path=xl/sharedStrings.xml><?xml version="1.0" encoding="utf-8"?>
<sst xmlns="http://schemas.openxmlformats.org/spreadsheetml/2006/main" count="56" uniqueCount="46">
  <si>
    <t>Perfil óleo de patauá</t>
  </si>
  <si>
    <t>tempo de retenção</t>
  </si>
  <si>
    <t>área</t>
  </si>
  <si>
    <t>c8</t>
  </si>
  <si>
    <t>c10</t>
  </si>
  <si>
    <t>c12</t>
  </si>
  <si>
    <t>c16</t>
  </si>
  <si>
    <t>c16.1</t>
  </si>
  <si>
    <t>c18</t>
  </si>
  <si>
    <t>c18.1</t>
  </si>
  <si>
    <t>c18.2</t>
  </si>
  <si>
    <t>c19</t>
  </si>
  <si>
    <t>c18.3</t>
  </si>
  <si>
    <t>c20</t>
  </si>
  <si>
    <t>c20:1</t>
  </si>
  <si>
    <t>c.22</t>
  </si>
  <si>
    <t>c22</t>
  </si>
  <si>
    <t>c18:3</t>
  </si>
  <si>
    <t>n.i.</t>
  </si>
  <si>
    <t>porcentagem composição</t>
  </si>
  <si>
    <t>TOTAL</t>
  </si>
  <si>
    <t>Cálculo Massa Molar</t>
  </si>
  <si>
    <t>Porcentagem Decimal</t>
  </si>
  <si>
    <t>Massa Molar Ác.</t>
  </si>
  <si>
    <t>Xi * Mmi</t>
  </si>
  <si>
    <t>SOMA</t>
  </si>
  <si>
    <t>MM óleo de Patauá</t>
  </si>
  <si>
    <t>Tempo de retenção e áreas de ácidos graxos (padrão analítico)</t>
  </si>
  <si>
    <t>Identificação</t>
  </si>
  <si>
    <t>Perfil do óleo de Patauá com padrão de análise (rosa) sobreposto</t>
  </si>
  <si>
    <t>Fatty acid (IUPAC)</t>
  </si>
  <si>
    <t>Fatty acid    (shorthand notation)</t>
  </si>
  <si>
    <t>C16</t>
  </si>
  <si>
    <t>C16.1</t>
  </si>
  <si>
    <t>C18</t>
  </si>
  <si>
    <t>C18.1</t>
  </si>
  <si>
    <t>C18.2</t>
  </si>
  <si>
    <t>C18:3</t>
  </si>
  <si>
    <t>Hexadecanoic acid</t>
  </si>
  <si>
    <t>(9Z)-Hexadecenoic acid</t>
  </si>
  <si>
    <t>Octadecanoic acid</t>
  </si>
  <si>
    <t>(9Z)-Octadecenoic acid</t>
  </si>
  <si>
    <t>(9Z,12Z)-Octadecadienoic acid</t>
  </si>
  <si>
    <t>(9Z,12Z,15Z)-Octadecatrienoic acid</t>
  </si>
  <si>
    <t>Sample (%)</t>
  </si>
  <si>
    <t>AOCS*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</si>
</sst>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9" formatCode="0.0"/>
  </numFmts>
  <fonts count="8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9" fontId="0" fillId="0" borderId="0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9" fontId="0" fillId="0" borderId="6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png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57150</xdr:rowOff>
    </xdr:from>
    <xdr:to>
      <xdr:col>12</xdr:col>
      <xdr:colOff>466725</xdr:colOff>
      <xdr:row>10</xdr:row>
      <xdr:rowOff>142875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E324177B-9B92-3B82-ED89-661B10D6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81000"/>
          <a:ext cx="760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12</xdr:col>
      <xdr:colOff>285750</xdr:colOff>
      <xdr:row>19</xdr:row>
      <xdr:rowOff>123825</xdr:rowOff>
    </xdr:to>
    <xdr:pic>
      <xdr:nvPicPr>
        <xdr:cNvPr id="1089" name="Picture 2">
          <a:extLst>
            <a:ext uri="{FF2B5EF4-FFF2-40B4-BE49-F238E27FC236}">
              <a16:creationId xmlns:a16="http://schemas.microsoft.com/office/drawing/2014/main" id="{1473EB3B-BE1F-3F7C-F76C-49934209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9275"/>
          <a:ext cx="760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20</xdr:row>
      <xdr:rowOff>47625</xdr:rowOff>
    </xdr:from>
    <xdr:to>
      <xdr:col>12</xdr:col>
      <xdr:colOff>428625</xdr:colOff>
      <xdr:row>27</xdr:row>
      <xdr:rowOff>194133</xdr:rowOff>
    </xdr:to>
    <xdr:pic>
      <xdr:nvPicPr>
        <xdr:cNvPr id="1090" name="Picture 3">
          <a:extLst>
            <a:ext uri="{FF2B5EF4-FFF2-40B4-BE49-F238E27FC236}">
              <a16:creationId xmlns:a16="http://schemas.microsoft.com/office/drawing/2014/main" id="{F7269D2E-B1D8-9FFE-66FC-E5906D7B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86125"/>
          <a:ext cx="760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30</xdr:row>
      <xdr:rowOff>0</xdr:rowOff>
    </xdr:from>
    <xdr:to>
      <xdr:col>12</xdr:col>
      <xdr:colOff>571500</xdr:colOff>
      <xdr:row>42</xdr:row>
      <xdr:rowOff>133351</xdr:rowOff>
    </xdr:to>
    <xdr:pic>
      <xdr:nvPicPr>
        <xdr:cNvPr id="1091" name="Picture 4">
          <a:extLst>
            <a:ext uri="{FF2B5EF4-FFF2-40B4-BE49-F238E27FC236}">
              <a16:creationId xmlns:a16="http://schemas.microsoft.com/office/drawing/2014/main" id="{AED54D2D-2D99-1FF1-03A0-792059718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57750"/>
          <a:ext cx="760095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42</xdr:row>
      <xdr:rowOff>152400</xdr:rowOff>
    </xdr:from>
    <xdr:to>
      <xdr:col>12</xdr:col>
      <xdr:colOff>600075</xdr:colOff>
      <xdr:row>54</xdr:row>
      <xdr:rowOff>101412</xdr:rowOff>
    </xdr:to>
    <xdr:pic>
      <xdr:nvPicPr>
        <xdr:cNvPr id="1092" name="Picture 5">
          <a:extLst>
            <a:ext uri="{FF2B5EF4-FFF2-40B4-BE49-F238E27FC236}">
              <a16:creationId xmlns:a16="http://schemas.microsoft.com/office/drawing/2014/main" id="{AB95DB92-42E1-5857-83E8-E29B6979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953250"/>
          <a:ext cx="760095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56</xdr:row>
      <xdr:rowOff>114300</xdr:rowOff>
    </xdr:from>
    <xdr:to>
      <xdr:col>12</xdr:col>
      <xdr:colOff>571500</xdr:colOff>
      <xdr:row>69</xdr:row>
      <xdr:rowOff>85725</xdr:rowOff>
    </xdr:to>
    <xdr:pic>
      <xdr:nvPicPr>
        <xdr:cNvPr id="1093" name="Picture 6">
          <a:extLst>
            <a:ext uri="{FF2B5EF4-FFF2-40B4-BE49-F238E27FC236}">
              <a16:creationId xmlns:a16="http://schemas.microsoft.com/office/drawing/2014/main" id="{0CCBB874-4F91-5B4F-458C-D8A69FB3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182100"/>
          <a:ext cx="760095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69</xdr:row>
      <xdr:rowOff>85725</xdr:rowOff>
    </xdr:from>
    <xdr:to>
      <xdr:col>12</xdr:col>
      <xdr:colOff>600075</xdr:colOff>
      <xdr:row>82</xdr:row>
      <xdr:rowOff>57150</xdr:rowOff>
    </xdr:to>
    <xdr:pic>
      <xdr:nvPicPr>
        <xdr:cNvPr id="1094" name="Picture 7">
          <a:extLst>
            <a:ext uri="{FF2B5EF4-FFF2-40B4-BE49-F238E27FC236}">
              <a16:creationId xmlns:a16="http://schemas.microsoft.com/office/drawing/2014/main" id="{9DF4CF24-AA9E-574A-B53D-F7E8A5C6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258550"/>
          <a:ext cx="760095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87</xdr:row>
      <xdr:rowOff>76200</xdr:rowOff>
    </xdr:from>
    <xdr:to>
      <xdr:col>12</xdr:col>
      <xdr:colOff>571500</xdr:colOff>
      <xdr:row>98</xdr:row>
      <xdr:rowOff>114861</xdr:rowOff>
    </xdr:to>
    <xdr:pic>
      <xdr:nvPicPr>
        <xdr:cNvPr id="1095" name="Picture 8">
          <a:extLst>
            <a:ext uri="{FF2B5EF4-FFF2-40B4-BE49-F238E27FC236}">
              <a16:creationId xmlns:a16="http://schemas.microsoft.com/office/drawing/2014/main" id="{07AD31CF-A2AA-B6B4-5049-66E9936E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363700"/>
          <a:ext cx="760095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99</xdr:row>
      <xdr:rowOff>31377</xdr:rowOff>
    </xdr:from>
    <xdr:to>
      <xdr:col>13</xdr:col>
      <xdr:colOff>9525</xdr:colOff>
      <xdr:row>112</xdr:row>
      <xdr:rowOff>2802</xdr:rowOff>
    </xdr:to>
    <xdr:pic>
      <xdr:nvPicPr>
        <xdr:cNvPr id="1096" name="Picture 9">
          <a:extLst>
            <a:ext uri="{FF2B5EF4-FFF2-40B4-BE49-F238E27FC236}">
              <a16:creationId xmlns:a16="http://schemas.microsoft.com/office/drawing/2014/main" id="{F565771D-F90D-92BD-3E4B-D74C9BCE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6302318"/>
          <a:ext cx="7542679" cy="2010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222324</xdr:colOff>
      <xdr:row>21</xdr:row>
      <xdr:rowOff>111464</xdr:rowOff>
    </xdr:from>
    <xdr:to>
      <xdr:col>15</xdr:col>
      <xdr:colOff>943728</xdr:colOff>
      <xdr:row>24</xdr:row>
      <xdr:rowOff>140039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A7AAC236-A051-4E29-B718-AA116127B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8853" y="3439611"/>
          <a:ext cx="2525551" cy="499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51954</xdr:colOff>
      <xdr:row>19</xdr:row>
      <xdr:rowOff>34635</xdr:rowOff>
    </xdr:from>
    <xdr:to>
      <xdr:col>18</xdr:col>
      <xdr:colOff>398318</xdr:colOff>
      <xdr:row>22</xdr:row>
      <xdr:rowOff>86591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C7AD678F-427E-7AD6-F29B-376EBCFCDB8B}"/>
            </a:ext>
          </a:extLst>
        </xdr:cNvPr>
        <xdr:cNvSpPr txBox="1">
          <a:spLocks noChangeArrowheads="1"/>
        </xdr:cNvSpPr>
      </xdr:nvSpPr>
      <xdr:spPr bwMode="auto">
        <a:xfrm>
          <a:off x="11984181" y="2996044"/>
          <a:ext cx="1645228" cy="5195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nos n.i coloquei a MM do oleico (C18:1) para corrigir um pouco o valor da massa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"/>
  <sheetViews>
    <sheetView topLeftCell="L4" zoomScale="130" zoomScaleNormal="130" workbookViewId="0">
      <selection activeCell="Q14" activeCellId="5" sqref="Q7 Q8 Q11 Q12 Q13 Q14"/>
    </sheetView>
  </sheetViews>
  <sheetFormatPr defaultRowHeight="12.75" x14ac:dyDescent="0.2"/>
  <cols>
    <col min="14" max="14" width="18" customWidth="1"/>
    <col min="15" max="15" width="9" bestFit="1" customWidth="1"/>
    <col min="16" max="16" width="16.140625" bestFit="1" customWidth="1"/>
    <col min="17" max="17" width="22.7109375" bestFit="1" customWidth="1"/>
    <col min="18" max="18" width="19.5703125" bestFit="1" customWidth="1"/>
    <col min="19" max="19" width="15.28515625" bestFit="1" customWidth="1"/>
  </cols>
  <sheetData>
    <row r="1" spans="1:2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4" spans="1:21" x14ac:dyDescent="0.2">
      <c r="N4" s="5" t="s">
        <v>1</v>
      </c>
      <c r="O4" s="5" t="s">
        <v>2</v>
      </c>
      <c r="P4" s="5"/>
      <c r="Q4" s="5" t="s">
        <v>19</v>
      </c>
      <c r="R4" s="1" t="s">
        <v>22</v>
      </c>
      <c r="S4" s="1" t="s">
        <v>23</v>
      </c>
      <c r="T4" s="1" t="s">
        <v>24</v>
      </c>
    </row>
    <row r="5" spans="1:21" x14ac:dyDescent="0.2">
      <c r="N5" s="2">
        <v>3545</v>
      </c>
      <c r="O5" s="1">
        <v>2161</v>
      </c>
      <c r="P5" s="1" t="s">
        <v>18</v>
      </c>
      <c r="Q5" s="6">
        <f>O5/$O$18</f>
        <v>7.193758919795014E-4</v>
      </c>
      <c r="R5" s="7">
        <v>7.193758919795014E-4</v>
      </c>
      <c r="S5" s="1">
        <v>282.5</v>
      </c>
      <c r="T5">
        <f>R5*S5</f>
        <v>0.20322368948420916</v>
      </c>
    </row>
    <row r="6" spans="1:21" x14ac:dyDescent="0.2">
      <c r="N6" s="2">
        <v>3930</v>
      </c>
      <c r="O6" s="1">
        <v>7932.5</v>
      </c>
      <c r="P6" s="1" t="s">
        <v>18</v>
      </c>
      <c r="Q6" s="6">
        <f t="shared" ref="Q6:Q17" si="0">O6/$O$18</f>
        <v>2.6406521347188314E-3</v>
      </c>
      <c r="R6" s="7">
        <v>2.6406521347188314E-3</v>
      </c>
      <c r="S6" s="1">
        <v>282.5</v>
      </c>
      <c r="T6">
        <f t="shared" ref="T6:T17" si="1">R6*S6</f>
        <v>0.74598422805806985</v>
      </c>
    </row>
    <row r="7" spans="1:21" x14ac:dyDescent="0.2">
      <c r="N7" s="2">
        <v>4399</v>
      </c>
      <c r="O7" s="1">
        <v>346266.1</v>
      </c>
      <c r="P7" s="1" t="s">
        <v>6</v>
      </c>
      <c r="Q7" s="6">
        <f t="shared" si="0"/>
        <v>0.11526861848670208</v>
      </c>
      <c r="R7" s="7">
        <v>0.11526861848670208</v>
      </c>
      <c r="S7" s="1">
        <v>256.42</v>
      </c>
      <c r="T7">
        <f t="shared" si="1"/>
        <v>29.557179152360149</v>
      </c>
      <c r="U7" s="8"/>
    </row>
    <row r="8" spans="1:21" x14ac:dyDescent="0.2">
      <c r="N8" s="2">
        <v>4573</v>
      </c>
      <c r="O8" s="1">
        <v>16103.8</v>
      </c>
      <c r="P8" s="1" t="s">
        <v>7</v>
      </c>
      <c r="Q8" s="6">
        <f t="shared" si="0"/>
        <v>5.3607984679590439E-3</v>
      </c>
      <c r="R8" s="7">
        <v>5.3607984679590439E-3</v>
      </c>
      <c r="S8" s="1">
        <v>254.4</v>
      </c>
      <c r="T8">
        <f t="shared" si="1"/>
        <v>1.3637871302487807</v>
      </c>
    </row>
    <row r="9" spans="1:21" x14ac:dyDescent="0.2">
      <c r="N9" s="2">
        <v>4909</v>
      </c>
      <c r="O9" s="1">
        <v>2507.9</v>
      </c>
      <c r="P9" s="1" t="s">
        <v>18</v>
      </c>
      <c r="Q9" s="6">
        <f t="shared" si="0"/>
        <v>8.34855529613786E-4</v>
      </c>
      <c r="R9" s="7">
        <v>8.34855529613786E-4</v>
      </c>
      <c r="S9" s="1">
        <v>282.5</v>
      </c>
      <c r="T9">
        <f t="shared" si="1"/>
        <v>0.23584668711589454</v>
      </c>
    </row>
    <row r="10" spans="1:21" x14ac:dyDescent="0.2">
      <c r="N10" s="2">
        <v>5099</v>
      </c>
      <c r="O10" s="1">
        <v>3573</v>
      </c>
      <c r="P10" s="1" t="s">
        <v>18</v>
      </c>
      <c r="Q10" s="6">
        <f t="shared" si="0"/>
        <v>1.1894169653136318E-3</v>
      </c>
      <c r="R10" s="7">
        <v>1.1894169653136318E-3</v>
      </c>
      <c r="S10" s="1">
        <v>282.5</v>
      </c>
      <c r="T10">
        <f t="shared" si="1"/>
        <v>0.336010292701101</v>
      </c>
    </row>
    <row r="11" spans="1:21" x14ac:dyDescent="0.2">
      <c r="N11" s="2">
        <v>5552</v>
      </c>
      <c r="O11" s="1">
        <v>117647.5</v>
      </c>
      <c r="P11" s="1" t="s">
        <v>8</v>
      </c>
      <c r="Q11" s="6">
        <f t="shared" si="0"/>
        <v>3.916370904750504E-2</v>
      </c>
      <c r="R11" s="7">
        <v>3.916370904750504E-2</v>
      </c>
      <c r="S11" s="1">
        <v>284.5</v>
      </c>
      <c r="T11">
        <f t="shared" si="1"/>
        <v>11.142075224015183</v>
      </c>
    </row>
    <row r="12" spans="1:21" x14ac:dyDescent="0.2">
      <c r="N12" s="2">
        <v>5801</v>
      </c>
      <c r="O12" s="1">
        <v>2378549</v>
      </c>
      <c r="P12" s="1" t="s">
        <v>9</v>
      </c>
      <c r="Q12" s="6">
        <f t="shared" si="0"/>
        <v>0.79179583919109253</v>
      </c>
      <c r="R12" s="7">
        <v>0.79179583919109253</v>
      </c>
      <c r="S12" s="1">
        <v>282.5</v>
      </c>
      <c r="T12">
        <f t="shared" si="1"/>
        <v>223.68232457148363</v>
      </c>
    </row>
    <row r="13" spans="1:21" x14ac:dyDescent="0.2">
      <c r="N13" s="2">
        <v>6083</v>
      </c>
      <c r="O13" s="1">
        <v>105431.6</v>
      </c>
      <c r="P13" s="1" t="s">
        <v>10</v>
      </c>
      <c r="Q13" s="6">
        <f t="shared" si="0"/>
        <v>3.5097154693579824E-2</v>
      </c>
      <c r="R13" s="7">
        <v>3.5097154693579824E-2</v>
      </c>
      <c r="S13" s="1">
        <v>280.5</v>
      </c>
      <c r="T13">
        <f t="shared" si="1"/>
        <v>9.8447518915491408</v>
      </c>
    </row>
    <row r="14" spans="1:21" x14ac:dyDescent="0.2">
      <c r="N14" s="2">
        <v>6528</v>
      </c>
      <c r="O14" s="1">
        <v>11033.2</v>
      </c>
      <c r="P14" s="1" t="s">
        <v>17</v>
      </c>
      <c r="Q14" s="6">
        <f t="shared" si="0"/>
        <v>3.6728450214660968E-3</v>
      </c>
      <c r="R14" s="7">
        <v>3.6728450214660968E-3</v>
      </c>
      <c r="S14" s="1">
        <v>278.5</v>
      </c>
      <c r="T14">
        <f t="shared" si="1"/>
        <v>1.0228873384783079</v>
      </c>
    </row>
    <row r="15" spans="1:21" x14ac:dyDescent="0.2">
      <c r="N15" s="2">
        <v>6875</v>
      </c>
      <c r="O15" s="1">
        <v>7505.7</v>
      </c>
      <c r="P15" s="1" t="s">
        <v>13</v>
      </c>
      <c r="Q15" s="6">
        <f t="shared" si="0"/>
        <v>2.4985745638271832E-3</v>
      </c>
      <c r="R15" s="7">
        <v>2.4985745638271832E-3</v>
      </c>
      <c r="S15" s="1">
        <v>312.5</v>
      </c>
      <c r="T15">
        <f t="shared" si="1"/>
        <v>0.78080455119599479</v>
      </c>
    </row>
    <row r="16" spans="1:21" x14ac:dyDescent="0.2">
      <c r="N16" s="2">
        <v>7102</v>
      </c>
      <c r="O16" s="1">
        <v>2956.9</v>
      </c>
      <c r="P16" s="1" t="s">
        <v>14</v>
      </c>
      <c r="Q16" s="6">
        <f t="shared" si="0"/>
        <v>9.8432326468958237E-4</v>
      </c>
      <c r="R16" s="7">
        <v>9.8432326468958237E-4</v>
      </c>
      <c r="S16" s="1">
        <v>310.5</v>
      </c>
      <c r="T16">
        <f t="shared" si="1"/>
        <v>0.30563237368611534</v>
      </c>
    </row>
    <row r="17" spans="14:20" x14ac:dyDescent="0.2">
      <c r="N17" s="2">
        <v>8383</v>
      </c>
      <c r="O17" s="1">
        <v>2324.6</v>
      </c>
      <c r="P17" s="1" t="s">
        <v>16</v>
      </c>
      <c r="Q17" s="6">
        <f t="shared" si="0"/>
        <v>7.7383674155277597E-4</v>
      </c>
      <c r="R17" s="7">
        <v>7.7383674155277597E-4</v>
      </c>
      <c r="S17" s="1">
        <v>340.58</v>
      </c>
      <c r="T17">
        <f t="shared" si="1"/>
        <v>0.26355331743804444</v>
      </c>
    </row>
    <row r="18" spans="14:20" x14ac:dyDescent="0.2">
      <c r="N18" s="3" t="s">
        <v>20</v>
      </c>
      <c r="O18" s="4">
        <f>SUM(O5:O17)</f>
        <v>3003992.8000000003</v>
      </c>
      <c r="P18" s="4"/>
      <c r="Q18" s="4"/>
      <c r="S18" s="9" t="s">
        <v>25</v>
      </c>
      <c r="T18">
        <f>SUM(T5:T17)</f>
        <v>279.48406044781467</v>
      </c>
    </row>
    <row r="21" spans="14:20" ht="15" x14ac:dyDescent="0.2">
      <c r="N21" s="26" t="s">
        <v>21</v>
      </c>
      <c r="O21" s="26"/>
      <c r="P21" s="26"/>
    </row>
    <row r="26" spans="14:20" ht="13.5" thickBot="1" x14ac:dyDescent="0.25"/>
    <row r="27" spans="14:20" ht="15.75" x14ac:dyDescent="0.2">
      <c r="N27" s="24">
        <f>T18*3+38.048</f>
        <v>876.50018134344396</v>
      </c>
      <c r="O27" s="25"/>
    </row>
    <row r="28" spans="14:20" ht="16.5" thickBot="1" x14ac:dyDescent="0.3">
      <c r="N28" s="22" t="s">
        <v>26</v>
      </c>
      <c r="O28" s="23"/>
    </row>
    <row r="31" spans="14:20" ht="12.75" customHeight="1" x14ac:dyDescent="0.2">
      <c r="N31" s="20"/>
      <c r="O31" s="20"/>
      <c r="P31" s="20"/>
      <c r="Q31" s="20"/>
    </row>
    <row r="32" spans="14:20" ht="12.75" customHeight="1" x14ac:dyDescent="0.2">
      <c r="N32" s="20"/>
      <c r="O32" s="20"/>
      <c r="P32" s="20"/>
      <c r="Q32" s="20"/>
    </row>
    <row r="50" spans="14:17" ht="15.75" x14ac:dyDescent="0.25">
      <c r="N50" s="14"/>
      <c r="O50" s="14"/>
      <c r="P50" s="15"/>
    </row>
    <row r="51" spans="14:17" ht="15" x14ac:dyDescent="0.2">
      <c r="N51" s="16"/>
      <c r="O51" s="11"/>
      <c r="P51" s="12"/>
      <c r="Q51" s="17"/>
    </row>
    <row r="52" spans="14:17" ht="15" x14ac:dyDescent="0.2">
      <c r="N52" s="16"/>
      <c r="O52" s="11"/>
      <c r="P52" s="12"/>
      <c r="Q52" s="17"/>
    </row>
    <row r="53" spans="14:17" ht="15" x14ac:dyDescent="0.2">
      <c r="N53" s="16"/>
      <c r="O53" s="11"/>
      <c r="P53" s="12"/>
      <c r="Q53" s="17"/>
    </row>
    <row r="54" spans="14:17" ht="15" x14ac:dyDescent="0.2">
      <c r="N54" s="16"/>
      <c r="O54" s="11"/>
      <c r="P54" s="12"/>
      <c r="Q54" s="17"/>
    </row>
    <row r="55" spans="14:17" ht="15" x14ac:dyDescent="0.2">
      <c r="N55" s="16"/>
      <c r="O55" s="11"/>
      <c r="P55" s="12"/>
      <c r="Q55" s="17"/>
    </row>
    <row r="56" spans="14:17" ht="15.75" x14ac:dyDescent="0.25">
      <c r="N56" s="17"/>
      <c r="O56" s="14"/>
      <c r="P56" s="18"/>
      <c r="Q56" s="15"/>
    </row>
    <row r="57" spans="14:17" x14ac:dyDescent="0.2">
      <c r="N57" s="19"/>
    </row>
    <row r="87" spans="2:16" ht="18" x14ac:dyDescent="0.2">
      <c r="B87" s="28" t="s">
        <v>29</v>
      </c>
      <c r="C87" s="28"/>
      <c r="D87" s="28"/>
      <c r="E87" s="28"/>
      <c r="F87" s="28"/>
      <c r="G87" s="28"/>
      <c r="H87" s="28"/>
      <c r="I87" s="28"/>
      <c r="J87" s="28"/>
      <c r="K87" s="28"/>
    </row>
    <row r="88" spans="2:16" ht="31.5" customHeight="1" x14ac:dyDescent="0.2">
      <c r="N88" s="27" t="s">
        <v>27</v>
      </c>
      <c r="O88" s="27"/>
      <c r="P88" s="9" t="s">
        <v>28</v>
      </c>
    </row>
    <row r="89" spans="2:16" x14ac:dyDescent="0.2">
      <c r="N89" s="13">
        <v>2005</v>
      </c>
      <c r="O89" s="10">
        <v>191229</v>
      </c>
      <c r="P89" s="10" t="s">
        <v>3</v>
      </c>
    </row>
    <row r="90" spans="2:16" x14ac:dyDescent="0.2">
      <c r="N90" s="13">
        <v>2477</v>
      </c>
      <c r="O90" s="10">
        <v>237298.2</v>
      </c>
      <c r="P90" s="10" t="s">
        <v>4</v>
      </c>
    </row>
    <row r="91" spans="2:16" x14ac:dyDescent="0.2">
      <c r="N91" s="13">
        <v>2957</v>
      </c>
      <c r="O91" s="10">
        <v>258228.8</v>
      </c>
      <c r="P91" s="10" t="s">
        <v>5</v>
      </c>
    </row>
    <row r="92" spans="2:16" x14ac:dyDescent="0.2">
      <c r="N92" s="13">
        <v>4399</v>
      </c>
      <c r="O92" s="10">
        <v>280411.59999999998</v>
      </c>
      <c r="P92" s="10" t="s">
        <v>6</v>
      </c>
    </row>
    <row r="93" spans="2:16" x14ac:dyDescent="0.2">
      <c r="N93" s="13">
        <v>4585</v>
      </c>
      <c r="O93" s="10">
        <v>280799.90000000002</v>
      </c>
      <c r="P93" s="10" t="s">
        <v>7</v>
      </c>
    </row>
    <row r="94" spans="2:16" x14ac:dyDescent="0.2">
      <c r="N94" s="13">
        <v>5529</v>
      </c>
      <c r="O94" s="10">
        <v>256616.5</v>
      </c>
      <c r="P94" s="10" t="s">
        <v>8</v>
      </c>
    </row>
    <row r="95" spans="2:16" x14ac:dyDescent="0.2">
      <c r="N95" s="13">
        <v>5723</v>
      </c>
      <c r="O95" s="10">
        <v>266692.90000000002</v>
      </c>
      <c r="P95" s="10" t="s">
        <v>9</v>
      </c>
    </row>
    <row r="96" spans="2:16" x14ac:dyDescent="0.2">
      <c r="N96" s="13">
        <v>6084</v>
      </c>
      <c r="O96" s="10">
        <v>247597.7</v>
      </c>
      <c r="P96" s="10" t="s">
        <v>10</v>
      </c>
    </row>
    <row r="97" spans="14:16" x14ac:dyDescent="0.2">
      <c r="N97" s="13">
        <v>6199</v>
      </c>
      <c r="O97" s="10">
        <v>272353.2</v>
      </c>
      <c r="P97" s="10" t="s">
        <v>11</v>
      </c>
    </row>
    <row r="98" spans="14:16" x14ac:dyDescent="0.2">
      <c r="N98" s="13">
        <v>6550</v>
      </c>
      <c r="O98" s="10">
        <v>261253.2</v>
      </c>
      <c r="P98" s="10" t="s">
        <v>12</v>
      </c>
    </row>
    <row r="99" spans="14:16" x14ac:dyDescent="0.2">
      <c r="N99" s="13">
        <v>6908</v>
      </c>
      <c r="O99" s="10">
        <v>276668.5</v>
      </c>
      <c r="P99" s="10" t="s">
        <v>13</v>
      </c>
    </row>
    <row r="100" spans="14:16" x14ac:dyDescent="0.2">
      <c r="N100" s="13">
        <v>7139</v>
      </c>
      <c r="O100" s="10">
        <v>266187</v>
      </c>
      <c r="P100" s="10" t="s">
        <v>14</v>
      </c>
    </row>
    <row r="101" spans="14:16" x14ac:dyDescent="0.2">
      <c r="N101" s="13">
        <v>8420</v>
      </c>
      <c r="O101" s="10">
        <v>261254.3</v>
      </c>
      <c r="P101" s="10" t="s">
        <v>15</v>
      </c>
    </row>
  </sheetData>
  <mergeCells count="6">
    <mergeCell ref="A1:T2"/>
    <mergeCell ref="N28:O28"/>
    <mergeCell ref="N27:O27"/>
    <mergeCell ref="N21:P21"/>
    <mergeCell ref="N88:O88"/>
    <mergeCell ref="B87:K87"/>
  </mergeCells>
  <phoneticPr fontId="1" type="noConversion"/>
  <pageMargins left="0.75" right="0.75" top="1" bottom="1" header="0.49212598499999999" footer="0.49212598499999999"/>
  <pageSetup paperSize="9" orientation="portrait" r:id="rId1"/>
  <headerFooter alignWithMargins="0"/>
  <ignoredErrors>
    <ignoredError sqref="O1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F735-3FAC-4C68-BA32-9ABC25DA617E}">
  <dimension ref="D4:I11"/>
  <sheetViews>
    <sheetView tabSelected="1" workbookViewId="0">
      <selection activeCell="D4" sqref="D4:G10"/>
    </sheetView>
  </sheetViews>
  <sheetFormatPr defaultRowHeight="12.75" x14ac:dyDescent="0.2"/>
  <cols>
    <col min="3" max="3" width="7.140625" customWidth="1"/>
    <col min="4" max="4" width="30.5703125" bestFit="1" customWidth="1"/>
    <col min="5" max="5" width="19" customWidth="1"/>
    <col min="6" max="6" width="9.5703125" bestFit="1" customWidth="1"/>
  </cols>
  <sheetData>
    <row r="4" spans="4:9" s="29" customFormat="1" ht="45" customHeight="1" x14ac:dyDescent="0.2">
      <c r="D4" s="35" t="s">
        <v>30</v>
      </c>
      <c r="E4" s="35" t="s">
        <v>31</v>
      </c>
      <c r="F4" s="35" t="s">
        <v>44</v>
      </c>
      <c r="G4" s="35" t="s">
        <v>45</v>
      </c>
    </row>
    <row r="5" spans="4:9" ht="20.100000000000001" customHeight="1" x14ac:dyDescent="0.2">
      <c r="D5" s="31" t="s">
        <v>38</v>
      </c>
      <c r="E5" s="31" t="s">
        <v>32</v>
      </c>
      <c r="F5" s="32">
        <v>11.526861848670208</v>
      </c>
      <c r="G5" s="36">
        <v>9</v>
      </c>
      <c r="I5" s="30"/>
    </row>
    <row r="6" spans="4:9" ht="20.100000000000001" customHeight="1" x14ac:dyDescent="0.2">
      <c r="D6" s="31" t="s">
        <v>39</v>
      </c>
      <c r="E6" s="31" t="s">
        <v>33</v>
      </c>
      <c r="F6" s="32">
        <v>0.53607984679590437</v>
      </c>
      <c r="G6" s="36"/>
      <c r="I6" s="30"/>
    </row>
    <row r="7" spans="4:9" ht="20.100000000000001" customHeight="1" x14ac:dyDescent="0.2">
      <c r="D7" s="31" t="s">
        <v>40</v>
      </c>
      <c r="E7" s="31" t="s">
        <v>34</v>
      </c>
      <c r="F7" s="32">
        <v>3.916370904750504</v>
      </c>
      <c r="G7" s="36">
        <v>6</v>
      </c>
      <c r="I7" s="30"/>
    </row>
    <row r="8" spans="4:9" ht="20.100000000000001" customHeight="1" x14ac:dyDescent="0.2">
      <c r="D8" s="31" t="s">
        <v>41</v>
      </c>
      <c r="E8" s="31" t="s">
        <v>35</v>
      </c>
      <c r="F8" s="32">
        <v>79.179583919109248</v>
      </c>
      <c r="G8" s="36">
        <v>81</v>
      </c>
      <c r="I8" s="30"/>
    </row>
    <row r="9" spans="4:9" ht="20.100000000000001" customHeight="1" x14ac:dyDescent="0.2">
      <c r="D9" s="31" t="s">
        <v>42</v>
      </c>
      <c r="E9" s="31" t="s">
        <v>36</v>
      </c>
      <c r="F9" s="32">
        <v>3.5097154693579826</v>
      </c>
      <c r="G9" s="36">
        <v>4</v>
      </c>
      <c r="I9" s="30"/>
    </row>
    <row r="10" spans="4:9" ht="20.100000000000001" customHeight="1" x14ac:dyDescent="0.2">
      <c r="D10" s="33" t="s">
        <v>43</v>
      </c>
      <c r="E10" s="33" t="s">
        <v>37</v>
      </c>
      <c r="F10" s="34">
        <v>0.36728450214660968</v>
      </c>
      <c r="G10" s="37"/>
      <c r="I10" s="30"/>
    </row>
    <row r="11" spans="4:9" x14ac:dyDescent="0.2">
      <c r="D11" s="10"/>
      <c r="E11" s="10"/>
      <c r="F11" s="10"/>
      <c r="G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Perfil óleo de Patauá</vt:lpstr>
      <vt:lpstr>Sheet1</vt:lpstr>
    </vt:vector>
  </TitlesOfParts>
  <Company>UNESP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João Francisco Cabral do Nascimento</cp:lastModifiedBy>
  <dcterms:created xsi:type="dcterms:W3CDTF">2024-03-05T16:02:02Z</dcterms:created>
  <dcterms:modified xsi:type="dcterms:W3CDTF">2025-03-10T12:40:33Z</dcterms:modified>
</cp:coreProperties>
</file>