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8ed0f44c718e8461/Desktop/repositorio_Ms_FAPESP_2018_2020/"/>
    </mc:Choice>
  </mc:AlternateContent>
  <xr:revisionPtr revIDLastSave="80" documentId="11_1D694F76A9CB1E0FCDB89DE5117EE4FF023960A0" xr6:coauthVersionLast="47" xr6:coauthVersionMax="47" xr10:uidLastSave="{5E6A99AA-E505-4798-B735-544A9D2CDDF7}"/>
  <bookViews>
    <workbookView xWindow="7335" yWindow="0" windowWidth="21600" windowHeight="15585" activeTab="2" xr2:uid="{00000000-000D-0000-FFFF-FFFF00000000}"/>
  </bookViews>
  <sheets>
    <sheet name="full_data" sheetId="1" r:id="rId1"/>
    <sheet name="total_sus_value" sheetId="5" r:id="rId2"/>
    <sheet name="younger_sus_value" sheetId="3" r:id="rId3"/>
    <sheet name="middle_aged_sus_valu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5" i="5" l="1"/>
  <c r="A64" i="5"/>
  <c r="C69" i="5"/>
  <c r="AP61" i="5"/>
  <c r="AB61" i="5"/>
  <c r="N61" i="5"/>
  <c r="AP60" i="5"/>
  <c r="AQ60" i="5" s="1"/>
  <c r="AB60" i="5"/>
  <c r="N60" i="5"/>
  <c r="AP59" i="5"/>
  <c r="AB59" i="5"/>
  <c r="N59" i="5"/>
  <c r="AP58" i="5"/>
  <c r="AB58" i="5"/>
  <c r="N58" i="5"/>
  <c r="O58" i="5" s="1"/>
  <c r="AP57" i="5"/>
  <c r="AB57" i="5"/>
  <c r="N57" i="5"/>
  <c r="AP56" i="5"/>
  <c r="AQ56" i="5" s="1"/>
  <c r="AB56" i="5"/>
  <c r="N56" i="5"/>
  <c r="AP55" i="5"/>
  <c r="AB55" i="5"/>
  <c r="N55" i="5"/>
  <c r="AP54" i="5"/>
  <c r="AB54" i="5"/>
  <c r="N54" i="5"/>
  <c r="AP53" i="5"/>
  <c r="AB53" i="5"/>
  <c r="N53" i="5"/>
  <c r="AP52" i="5"/>
  <c r="AQ52" i="5" s="1"/>
  <c r="AB52" i="5"/>
  <c r="N52" i="5"/>
  <c r="AP51" i="5"/>
  <c r="AB51" i="5"/>
  <c r="AC51" i="5" s="1"/>
  <c r="N51" i="5"/>
  <c r="AP50" i="5"/>
  <c r="AB50" i="5"/>
  <c r="N50" i="5"/>
  <c r="AP49" i="5"/>
  <c r="AB49" i="5"/>
  <c r="N49" i="5"/>
  <c r="AP48" i="5"/>
  <c r="AB48" i="5"/>
  <c r="N48" i="5"/>
  <c r="AP47" i="5"/>
  <c r="AB47" i="5"/>
  <c r="AC47" i="5" s="1"/>
  <c r="N47" i="5"/>
  <c r="AP46" i="5"/>
  <c r="AB46" i="5"/>
  <c r="N46" i="5"/>
  <c r="AP45" i="5"/>
  <c r="AB45" i="5"/>
  <c r="N45" i="5"/>
  <c r="AP44" i="5"/>
  <c r="AB44" i="5"/>
  <c r="N44" i="5"/>
  <c r="AP43" i="5"/>
  <c r="AB43" i="5"/>
  <c r="N43" i="5"/>
  <c r="AP42" i="5"/>
  <c r="AB42" i="5"/>
  <c r="N42" i="5"/>
  <c r="AP41" i="5"/>
  <c r="AB41" i="5"/>
  <c r="N41" i="5"/>
  <c r="AP40" i="5"/>
  <c r="AQ40" i="5" s="1"/>
  <c r="AB40" i="5"/>
  <c r="N40" i="5"/>
  <c r="O40" i="5" s="1"/>
  <c r="AP39" i="5"/>
  <c r="AB39" i="5"/>
  <c r="AC39" i="5" s="1"/>
  <c r="N39" i="5"/>
  <c r="AP38" i="5"/>
  <c r="AB38" i="5"/>
  <c r="N38" i="5"/>
  <c r="AP37" i="5"/>
  <c r="AB37" i="5"/>
  <c r="N37" i="5"/>
  <c r="AP36" i="5"/>
  <c r="AB36" i="5"/>
  <c r="N36" i="5"/>
  <c r="AP35" i="5"/>
  <c r="AB35" i="5"/>
  <c r="AC35" i="5" s="1"/>
  <c r="N35" i="5"/>
  <c r="AP34" i="5"/>
  <c r="AQ34" i="5" s="1"/>
  <c r="AB34" i="5"/>
  <c r="N34" i="5"/>
  <c r="O34" i="5" s="1"/>
  <c r="AP33" i="5"/>
  <c r="AB33" i="5"/>
  <c r="AC33" i="5" s="1"/>
  <c r="N33" i="5"/>
  <c r="AP32" i="5"/>
  <c r="AQ32" i="5" s="1"/>
  <c r="AB32" i="5"/>
  <c r="N32" i="5"/>
  <c r="O32" i="5" s="1"/>
  <c r="AP31" i="5"/>
  <c r="AB31" i="5"/>
  <c r="N31" i="5"/>
  <c r="AP30" i="5"/>
  <c r="AB30" i="5"/>
  <c r="N30" i="5"/>
  <c r="O30" i="5" s="1"/>
  <c r="AP29" i="5"/>
  <c r="AB29" i="5"/>
  <c r="AC29" i="5" s="1"/>
  <c r="N29" i="5"/>
  <c r="AP28" i="5"/>
  <c r="AB28" i="5"/>
  <c r="N28" i="5"/>
  <c r="AP27" i="5"/>
  <c r="AB27" i="5"/>
  <c r="AC27" i="5" s="1"/>
  <c r="N27" i="5"/>
  <c r="AP26" i="5"/>
  <c r="AQ26" i="5" s="1"/>
  <c r="AB26" i="5"/>
  <c r="N26" i="5"/>
  <c r="O26" i="5" s="1"/>
  <c r="AP25" i="5"/>
  <c r="AB25" i="5"/>
  <c r="N25" i="5"/>
  <c r="AP24" i="5"/>
  <c r="AB24" i="5"/>
  <c r="N24" i="5"/>
  <c r="AP23" i="5"/>
  <c r="AB23" i="5"/>
  <c r="N23" i="5"/>
  <c r="AP22" i="5"/>
  <c r="AB22" i="5"/>
  <c r="N22" i="5"/>
  <c r="O22" i="5" s="1"/>
  <c r="AP21" i="5"/>
  <c r="AB21" i="5"/>
  <c r="N21" i="5"/>
  <c r="AP20" i="5"/>
  <c r="AQ20" i="5" s="1"/>
  <c r="AB20" i="5"/>
  <c r="N20" i="5"/>
  <c r="O20" i="5" s="1"/>
  <c r="AP19" i="5"/>
  <c r="AB19" i="5"/>
  <c r="AC19" i="5" s="1"/>
  <c r="N19" i="5"/>
  <c r="AP18" i="5"/>
  <c r="AQ18" i="5" s="1"/>
  <c r="AB18" i="5"/>
  <c r="N18" i="5"/>
  <c r="O18" i="5" s="1"/>
  <c r="AP17" i="5"/>
  <c r="AB17" i="5"/>
  <c r="AC17" i="5" s="1"/>
  <c r="N17" i="5"/>
  <c r="AP16" i="5"/>
  <c r="AQ16" i="5" s="1"/>
  <c r="AB16" i="5"/>
  <c r="N16" i="5"/>
  <c r="O16" i="5" s="1"/>
  <c r="AP15" i="5"/>
  <c r="AB15" i="5"/>
  <c r="AC15" i="5" s="1"/>
  <c r="N15" i="5"/>
  <c r="AP14" i="5"/>
  <c r="AQ14" i="5" s="1"/>
  <c r="AB14" i="5"/>
  <c r="N14" i="5"/>
  <c r="O14" i="5" s="1"/>
  <c r="AP13" i="5"/>
  <c r="AB13" i="5"/>
  <c r="AC13" i="5" s="1"/>
  <c r="N13" i="5"/>
  <c r="AP12" i="5"/>
  <c r="AQ12" i="5" s="1"/>
  <c r="AB12" i="5"/>
  <c r="N12" i="5"/>
  <c r="O12" i="5" s="1"/>
  <c r="AP11" i="5"/>
  <c r="AB11" i="5"/>
  <c r="AC11" i="5" s="1"/>
  <c r="N11" i="5"/>
  <c r="AP10" i="5"/>
  <c r="AQ9" i="5" s="1"/>
  <c r="AB10" i="5"/>
  <c r="AC10" i="5" s="1"/>
  <c r="N10" i="5"/>
  <c r="O9" i="5" s="1"/>
  <c r="AP9" i="5"/>
  <c r="AB9" i="5"/>
  <c r="N9" i="5"/>
  <c r="AP8" i="5"/>
  <c r="AQ8" i="5" s="1"/>
  <c r="AB8" i="5"/>
  <c r="N8" i="5"/>
  <c r="O8" i="5" s="1"/>
  <c r="AP7" i="5"/>
  <c r="AQ7" i="5" s="1"/>
  <c r="AB7" i="5"/>
  <c r="AC7" i="5" s="1"/>
  <c r="N7" i="5"/>
  <c r="AP6" i="5"/>
  <c r="AQ6" i="5" s="1"/>
  <c r="AB6" i="5"/>
  <c r="AC6" i="5" s="1"/>
  <c r="N6" i="5"/>
  <c r="O6" i="5" s="1"/>
  <c r="AP5" i="5"/>
  <c r="AB5" i="5"/>
  <c r="AC5" i="5" s="1"/>
  <c r="N5" i="5"/>
  <c r="O5" i="5" s="1"/>
  <c r="AP4" i="5"/>
  <c r="AQ4" i="5" s="1"/>
  <c r="AB4" i="5"/>
  <c r="N4" i="5"/>
  <c r="O4" i="5" s="1"/>
  <c r="AP3" i="5"/>
  <c r="AQ3" i="5" s="1"/>
  <c r="AB3" i="5"/>
  <c r="AC3" i="5" s="1"/>
  <c r="N3" i="5"/>
  <c r="O3" i="5" s="1"/>
  <c r="AP2" i="5"/>
  <c r="AQ2" i="5" s="1"/>
  <c r="AB2" i="5"/>
  <c r="AC2" i="5" s="1"/>
  <c r="N2" i="5"/>
  <c r="O2" i="5" s="1"/>
  <c r="AQ11" i="5" l="1"/>
  <c r="O13" i="5"/>
  <c r="AC14" i="5"/>
  <c r="AQ15" i="5"/>
  <c r="AC4" i="5"/>
  <c r="AQ5" i="5"/>
  <c r="O7" i="5"/>
  <c r="O17" i="5"/>
  <c r="AC18" i="5"/>
  <c r="AQ19" i="5"/>
  <c r="O21" i="5"/>
  <c r="AC22" i="5"/>
  <c r="AQ23" i="5"/>
  <c r="O25" i="5"/>
  <c r="AQ27" i="5"/>
  <c r="O29" i="5"/>
  <c r="AC30" i="5"/>
  <c r="AQ31" i="5"/>
  <c r="AQ35" i="5"/>
  <c r="O37" i="5"/>
  <c r="AC38" i="5"/>
  <c r="AC42" i="5"/>
  <c r="AQ43" i="5"/>
  <c r="O45" i="5"/>
  <c r="AC46" i="5"/>
  <c r="AQ47" i="5"/>
  <c r="O49" i="5"/>
  <c r="AC50" i="5"/>
  <c r="O53" i="5"/>
  <c r="AC54" i="5"/>
  <c r="AC8" i="5"/>
  <c r="O11" i="5"/>
  <c r="AC12" i="5"/>
  <c r="AQ13" i="5"/>
  <c r="O15" i="5"/>
  <c r="AC16" i="5"/>
  <c r="AQ17" i="5"/>
  <c r="O19" i="5"/>
  <c r="AC20" i="5"/>
  <c r="AQ21" i="5"/>
  <c r="O23" i="5"/>
  <c r="AC24" i="5"/>
  <c r="AQ25" i="5"/>
  <c r="AC28" i="5"/>
  <c r="O31" i="5"/>
  <c r="AC36" i="5"/>
  <c r="AQ37" i="5"/>
  <c r="O39" i="5"/>
  <c r="AC41" i="5"/>
  <c r="AQ46" i="5"/>
  <c r="AQ50" i="5"/>
  <c r="O52" i="5"/>
  <c r="AQ58" i="5"/>
  <c r="O60" i="5"/>
  <c r="AQ41" i="5"/>
  <c r="O43" i="5"/>
  <c r="AC44" i="5"/>
  <c r="AQ45" i="5"/>
  <c r="AC48" i="5"/>
  <c r="AQ49" i="5"/>
  <c r="AQ53" i="5"/>
  <c r="O55" i="5"/>
  <c r="AC21" i="5"/>
  <c r="AQ22" i="5"/>
  <c r="O24" i="5"/>
  <c r="AC25" i="5"/>
  <c r="AC26" i="5"/>
  <c r="AQ28" i="5"/>
  <c r="AQ29" i="5"/>
  <c r="AQ30" i="5"/>
  <c r="O33" i="5"/>
  <c r="AC34" i="5"/>
  <c r="AQ36" i="5"/>
  <c r="O38" i="5"/>
  <c r="AC40" i="5"/>
  <c r="AQ42" i="5"/>
  <c r="O44" i="5"/>
  <c r="AC45" i="5"/>
  <c r="AQ48" i="5"/>
  <c r="O50" i="5"/>
  <c r="O51" i="5"/>
  <c r="AC52" i="5"/>
  <c r="AC53" i="5"/>
  <c r="AQ54" i="5"/>
  <c r="O56" i="5"/>
  <c r="O57" i="5"/>
  <c r="AC58" i="5"/>
  <c r="AC23" i="5"/>
  <c r="AQ24" i="5"/>
  <c r="O27" i="5"/>
  <c r="O28" i="5"/>
  <c r="AC31" i="5"/>
  <c r="AC32" i="5"/>
  <c r="AQ33" i="5"/>
  <c r="O35" i="5"/>
  <c r="O36" i="5"/>
  <c r="AC37" i="5"/>
  <c r="AQ38" i="5"/>
  <c r="AQ39" i="5"/>
  <c r="O41" i="5"/>
  <c r="O42" i="5"/>
  <c r="AC43" i="5"/>
  <c r="AQ44" i="5"/>
  <c r="O46" i="5"/>
  <c r="O47" i="5"/>
  <c r="O48" i="5"/>
  <c r="AC49" i="5"/>
  <c r="AQ51" i="5"/>
  <c r="O54" i="5"/>
  <c r="AC55" i="5"/>
  <c r="O59" i="5"/>
  <c r="AC60" i="5"/>
  <c r="AQ61" i="5"/>
  <c r="AC9" i="5"/>
  <c r="O10" i="5"/>
  <c r="AQ10" i="5"/>
  <c r="AC56" i="5"/>
  <c r="AC57" i="5"/>
  <c r="AC59" i="5"/>
  <c r="O61" i="5"/>
  <c r="AQ55" i="5"/>
  <c r="AQ57" i="5"/>
  <c r="AQ59" i="5"/>
  <c r="AC61" i="5"/>
  <c r="C69" i="3"/>
  <c r="AP61" i="3"/>
  <c r="AB61" i="3"/>
  <c r="N61" i="3"/>
  <c r="AP59" i="3"/>
  <c r="AQ59" i="3" s="1"/>
  <c r="AB59" i="3"/>
  <c r="N59" i="3"/>
  <c r="O59" i="3" s="1"/>
  <c r="AP57" i="3"/>
  <c r="AB57" i="3"/>
  <c r="N57" i="3"/>
  <c r="AP55" i="3"/>
  <c r="AQ55" i="3" s="1"/>
  <c r="AB55" i="3"/>
  <c r="N55" i="3"/>
  <c r="O55" i="3" s="1"/>
  <c r="AP53" i="3"/>
  <c r="AB53" i="3"/>
  <c r="AC53" i="3" s="1"/>
  <c r="N53" i="3"/>
  <c r="AP51" i="3"/>
  <c r="AQ51" i="3" s="1"/>
  <c r="AB51" i="3"/>
  <c r="N51" i="3"/>
  <c r="O51" i="3" s="1"/>
  <c r="AP49" i="3"/>
  <c r="AB49" i="3"/>
  <c r="AC49" i="3" s="1"/>
  <c r="N49" i="3"/>
  <c r="AP47" i="3"/>
  <c r="AQ47" i="3" s="1"/>
  <c r="AB47" i="3"/>
  <c r="N47" i="3"/>
  <c r="O47" i="3" s="1"/>
  <c r="AP45" i="3"/>
  <c r="AB45" i="3"/>
  <c r="AC45" i="3" s="1"/>
  <c r="N45" i="3"/>
  <c r="AP43" i="3"/>
  <c r="AQ43" i="3" s="1"/>
  <c r="AB43" i="3"/>
  <c r="N43" i="3"/>
  <c r="O43" i="3" s="1"/>
  <c r="AP41" i="3"/>
  <c r="AB41" i="3"/>
  <c r="AC41" i="3" s="1"/>
  <c r="N41" i="3"/>
  <c r="AP39" i="3"/>
  <c r="AQ39" i="3" s="1"/>
  <c r="AB39" i="3"/>
  <c r="N39" i="3"/>
  <c r="O39" i="3" s="1"/>
  <c r="AP37" i="3"/>
  <c r="AB37" i="3"/>
  <c r="AC37" i="3" s="1"/>
  <c r="N37" i="3"/>
  <c r="AP35" i="3"/>
  <c r="AQ35" i="3" s="1"/>
  <c r="AB35" i="3"/>
  <c r="N35" i="3"/>
  <c r="O35" i="3" s="1"/>
  <c r="AP33" i="3"/>
  <c r="AB33" i="3"/>
  <c r="AC33" i="3" s="1"/>
  <c r="N33" i="3"/>
  <c r="AP31" i="3"/>
  <c r="AQ31" i="3" s="1"/>
  <c r="AB31" i="3"/>
  <c r="N31" i="3"/>
  <c r="O31" i="3" s="1"/>
  <c r="AP29" i="3"/>
  <c r="AB29" i="3"/>
  <c r="AC29" i="3" s="1"/>
  <c r="N29" i="3"/>
  <c r="AP27" i="3"/>
  <c r="AQ27" i="3" s="1"/>
  <c r="AB27" i="3"/>
  <c r="N27" i="3"/>
  <c r="O27" i="3" s="1"/>
  <c r="AP25" i="3"/>
  <c r="AB25" i="3"/>
  <c r="AC25" i="3" s="1"/>
  <c r="N25" i="3"/>
  <c r="AP23" i="3"/>
  <c r="AQ23" i="3" s="1"/>
  <c r="AB23" i="3"/>
  <c r="N23" i="3"/>
  <c r="O23" i="3" s="1"/>
  <c r="AP21" i="3"/>
  <c r="AB21" i="3"/>
  <c r="N21" i="3"/>
  <c r="O21" i="3" s="1"/>
  <c r="AP19" i="3"/>
  <c r="AB19" i="3"/>
  <c r="AC17" i="3" s="1"/>
  <c r="N19" i="3"/>
  <c r="AP17" i="3"/>
  <c r="AB17" i="3"/>
  <c r="N17" i="3"/>
  <c r="AP15" i="3"/>
  <c r="AB15" i="3"/>
  <c r="AC15" i="3" s="1"/>
  <c r="N15" i="3"/>
  <c r="AP13" i="3"/>
  <c r="AQ13" i="3" s="1"/>
  <c r="AB13" i="3"/>
  <c r="N13" i="3"/>
  <c r="O13" i="3" s="1"/>
  <c r="AP11" i="3"/>
  <c r="AB11" i="3"/>
  <c r="AC11" i="3" s="1"/>
  <c r="N11" i="3"/>
  <c r="AP9" i="3"/>
  <c r="AQ9" i="3" s="1"/>
  <c r="AB9" i="3"/>
  <c r="N9" i="3"/>
  <c r="O9" i="3" s="1"/>
  <c r="AP7" i="3"/>
  <c r="AB7" i="3"/>
  <c r="AC7" i="3" s="1"/>
  <c r="N7" i="3"/>
  <c r="AP5" i="3"/>
  <c r="AQ5" i="3" s="1"/>
  <c r="AB5" i="3"/>
  <c r="N5" i="3"/>
  <c r="O5" i="3" s="1"/>
  <c r="AP3" i="3"/>
  <c r="AB3" i="3"/>
  <c r="AC3" i="3" s="1"/>
  <c r="N3" i="3"/>
  <c r="C69" i="2"/>
  <c r="AP61" i="2"/>
  <c r="AB61" i="2"/>
  <c r="N61" i="2"/>
  <c r="AP59" i="2"/>
  <c r="AB59" i="2"/>
  <c r="N59" i="2"/>
  <c r="AP57" i="2"/>
  <c r="AB57" i="2"/>
  <c r="N57" i="2"/>
  <c r="AP55" i="2"/>
  <c r="AQ55" i="2" s="1"/>
  <c r="AC55" i="2"/>
  <c r="AB55" i="2"/>
  <c r="N55" i="2"/>
  <c r="AP53" i="2"/>
  <c r="AB53" i="2"/>
  <c r="N53" i="2"/>
  <c r="AP51" i="2"/>
  <c r="AB51" i="2"/>
  <c r="N51" i="2"/>
  <c r="AP49" i="2"/>
  <c r="AB49" i="2"/>
  <c r="N49" i="2"/>
  <c r="AP47" i="2"/>
  <c r="AB47" i="2"/>
  <c r="AC47" i="2" s="1"/>
  <c r="N47" i="2"/>
  <c r="AP45" i="2"/>
  <c r="AB45" i="2"/>
  <c r="N45" i="2"/>
  <c r="AP43" i="2"/>
  <c r="AB43" i="2"/>
  <c r="N43" i="2"/>
  <c r="AP41" i="2"/>
  <c r="AB41" i="2"/>
  <c r="N41" i="2"/>
  <c r="AP39" i="2"/>
  <c r="AQ39" i="2" s="1"/>
  <c r="AB39" i="2"/>
  <c r="N39" i="2"/>
  <c r="O39" i="2" s="1"/>
  <c r="AP37" i="2"/>
  <c r="AB37" i="2"/>
  <c r="N37" i="2"/>
  <c r="AP35" i="2"/>
  <c r="AB35" i="2"/>
  <c r="N35" i="2"/>
  <c r="AP33" i="2"/>
  <c r="AB33" i="2"/>
  <c r="N33" i="2"/>
  <c r="AP31" i="2"/>
  <c r="AB31" i="2"/>
  <c r="N31" i="2"/>
  <c r="AP29" i="2"/>
  <c r="AB29" i="2"/>
  <c r="N29" i="2"/>
  <c r="AP27" i="2"/>
  <c r="AB27" i="2"/>
  <c r="N27" i="2"/>
  <c r="AP25" i="2"/>
  <c r="AB25" i="2"/>
  <c r="N25" i="2"/>
  <c r="AP23" i="2"/>
  <c r="AB23" i="2"/>
  <c r="N23" i="2"/>
  <c r="AP21" i="2"/>
  <c r="AB21" i="2"/>
  <c r="N21" i="2"/>
  <c r="AP19" i="2"/>
  <c r="AB19" i="2"/>
  <c r="N19" i="2"/>
  <c r="AP17" i="2"/>
  <c r="AB17" i="2"/>
  <c r="N17" i="2"/>
  <c r="O17" i="2" s="1"/>
  <c r="AP15" i="2"/>
  <c r="AB15" i="2"/>
  <c r="N15" i="2"/>
  <c r="AP13" i="2"/>
  <c r="AB13" i="2"/>
  <c r="N13" i="2"/>
  <c r="AP11" i="2"/>
  <c r="AB11" i="2"/>
  <c r="N11" i="2"/>
  <c r="AP9" i="2"/>
  <c r="AB9" i="2"/>
  <c r="AC9" i="2" s="1"/>
  <c r="N9" i="2"/>
  <c r="AP7" i="2"/>
  <c r="AB7" i="2"/>
  <c r="N7" i="2"/>
  <c r="AP5" i="2"/>
  <c r="AB5" i="2"/>
  <c r="N5" i="2"/>
  <c r="AP3" i="2"/>
  <c r="AB3" i="2"/>
  <c r="N3" i="2"/>
  <c r="AQ47" i="2" l="1"/>
  <c r="AQ17" i="2"/>
  <c r="AQ33" i="2"/>
  <c r="O49" i="2"/>
  <c r="AC11" i="2"/>
  <c r="AQ27" i="2"/>
  <c r="O43" i="2"/>
  <c r="AC61" i="3"/>
  <c r="AC25" i="2"/>
  <c r="AQ9" i="2"/>
  <c r="AC5" i="2"/>
  <c r="AC51" i="2"/>
  <c r="AQ21" i="3"/>
  <c r="AQ19" i="2"/>
  <c r="AQ13" i="2"/>
  <c r="AC23" i="3"/>
  <c r="AC17" i="2"/>
  <c r="O3" i="2"/>
  <c r="O31" i="2"/>
  <c r="AC45" i="2"/>
  <c r="AQ7" i="2"/>
  <c r="AC31" i="2"/>
  <c r="O25" i="3"/>
  <c r="O23" i="2"/>
  <c r="O9" i="2"/>
  <c r="AQ31" i="2"/>
  <c r="AC39" i="2"/>
  <c r="O47" i="2"/>
  <c r="O55" i="2"/>
  <c r="AC57" i="3"/>
  <c r="AQ59" i="2"/>
  <c r="AC3" i="2"/>
  <c r="AQ11" i="2"/>
  <c r="O21" i="2"/>
  <c r="AQ25" i="2"/>
  <c r="O35" i="2"/>
  <c r="AC43" i="2"/>
  <c r="AQ51" i="2"/>
  <c r="AQ3" i="2"/>
  <c r="O7" i="2"/>
  <c r="O13" i="2"/>
  <c r="AC15" i="2"/>
  <c r="O19" i="2"/>
  <c r="AC21" i="2"/>
  <c r="AQ23" i="2"/>
  <c r="O27" i="2"/>
  <c r="AC29" i="2"/>
  <c r="O33" i="2"/>
  <c r="AC35" i="2"/>
  <c r="AQ43" i="2"/>
  <c r="AQ49" i="2"/>
  <c r="O59" i="2"/>
  <c r="AC61" i="2"/>
  <c r="AQ5" i="2"/>
  <c r="O15" i="2"/>
  <c r="AC23" i="2"/>
  <c r="O29" i="2"/>
  <c r="AC37" i="2"/>
  <c r="O41" i="2"/>
  <c r="AQ57" i="2"/>
  <c r="O5" i="2"/>
  <c r="AC7" i="2"/>
  <c r="O11" i="2"/>
  <c r="AC13" i="2"/>
  <c r="AQ15" i="2"/>
  <c r="AC19" i="2"/>
  <c r="AQ21" i="2"/>
  <c r="O25" i="2"/>
  <c r="AC27" i="2"/>
  <c r="AQ35" i="2"/>
  <c r="AQ41" i="2"/>
  <c r="O51" i="2"/>
  <c r="AC53" i="2"/>
  <c r="O57" i="2"/>
  <c r="AC59" i="2"/>
  <c r="AQ25" i="3"/>
  <c r="O29" i="3"/>
  <c r="AC31" i="3"/>
  <c r="AQ33" i="3"/>
  <c r="O37" i="3"/>
  <c r="AC39" i="3"/>
  <c r="AQ41" i="3"/>
  <c r="O45" i="3"/>
  <c r="AC47" i="3"/>
  <c r="AQ49" i="3"/>
  <c r="O53" i="3"/>
  <c r="AC55" i="3"/>
  <c r="AQ57" i="3"/>
  <c r="O61" i="3"/>
  <c r="AC27" i="3"/>
  <c r="AQ29" i="3"/>
  <c r="O33" i="3"/>
  <c r="AC35" i="3"/>
  <c r="AQ37" i="3"/>
  <c r="O41" i="3"/>
  <c r="AC43" i="3"/>
  <c r="AQ45" i="3"/>
  <c r="O49" i="3"/>
  <c r="AC51" i="3"/>
  <c r="AQ53" i="3"/>
  <c r="O57" i="3"/>
  <c r="AC59" i="3"/>
  <c r="AQ61" i="3"/>
  <c r="AC33" i="2"/>
  <c r="AQ37" i="2"/>
  <c r="O45" i="2"/>
  <c r="AC49" i="2"/>
  <c r="AQ53" i="2"/>
  <c r="O61" i="2"/>
  <c r="AQ29" i="2"/>
  <c r="O37" i="2"/>
  <c r="AC41" i="2"/>
  <c r="AQ45" i="2"/>
  <c r="O53" i="2"/>
  <c r="AC57" i="2"/>
  <c r="AQ61" i="2"/>
  <c r="O3" i="3"/>
  <c r="AC5" i="3"/>
  <c r="AQ7" i="3"/>
  <c r="O11" i="3"/>
  <c r="AC13" i="3"/>
  <c r="AQ15" i="3"/>
  <c r="O19" i="3"/>
  <c r="AC21" i="3"/>
  <c r="AQ3" i="3"/>
  <c r="O7" i="3"/>
  <c r="AC9" i="3"/>
  <c r="AQ11" i="3"/>
  <c r="O15" i="3"/>
  <c r="AQ19" i="3"/>
  <c r="O17" i="3"/>
  <c r="AQ17" i="3"/>
  <c r="AC19" i="3"/>
  <c r="E129" i="1"/>
  <c r="AR121" i="1" l="1"/>
  <c r="AS121" i="1" s="1"/>
  <c r="AR119" i="1"/>
  <c r="AS119" i="1" s="1"/>
  <c r="AR117" i="1"/>
  <c r="AS117" i="1" s="1"/>
  <c r="AR115" i="1"/>
  <c r="AS115" i="1" s="1"/>
  <c r="AR113" i="1"/>
  <c r="AS113" i="1" s="1"/>
  <c r="AR111" i="1"/>
  <c r="AS111" i="1" s="1"/>
  <c r="AR109" i="1"/>
  <c r="AS109" i="1" s="1"/>
  <c r="AR107" i="1"/>
  <c r="AS107" i="1" s="1"/>
  <c r="AR105" i="1"/>
  <c r="AS105" i="1" s="1"/>
  <c r="AR103" i="1"/>
  <c r="AS103" i="1" s="1"/>
  <c r="AR101" i="1"/>
  <c r="AS101" i="1" s="1"/>
  <c r="AR99" i="1"/>
  <c r="AS99" i="1" s="1"/>
  <c r="AR97" i="1"/>
  <c r="AS97" i="1" s="1"/>
  <c r="AR95" i="1"/>
  <c r="AS95" i="1" s="1"/>
  <c r="AR93" i="1"/>
  <c r="AS93" i="1" s="1"/>
  <c r="AR91" i="1"/>
  <c r="AS91" i="1" s="1"/>
  <c r="AR89" i="1"/>
  <c r="AS89" i="1" s="1"/>
  <c r="AR87" i="1"/>
  <c r="AS87" i="1" s="1"/>
  <c r="AR85" i="1"/>
  <c r="AS85" i="1" s="1"/>
  <c r="AR83" i="1"/>
  <c r="AS83" i="1" s="1"/>
  <c r="AR81" i="1"/>
  <c r="AS81" i="1" s="1"/>
  <c r="AR79" i="1"/>
  <c r="AS79" i="1" s="1"/>
  <c r="AR77" i="1"/>
  <c r="AS77" i="1" s="1"/>
  <c r="AR75" i="1"/>
  <c r="AS75" i="1" s="1"/>
  <c r="AR73" i="1"/>
  <c r="AS73" i="1" s="1"/>
  <c r="AR71" i="1"/>
  <c r="AS71" i="1" s="1"/>
  <c r="AR69" i="1"/>
  <c r="AS69" i="1" s="1"/>
  <c r="AR67" i="1"/>
  <c r="AS67" i="1" s="1"/>
  <c r="AR65" i="1"/>
  <c r="AS65" i="1" s="1"/>
  <c r="AR63" i="1"/>
  <c r="AS63" i="1" s="1"/>
  <c r="AR61" i="1"/>
  <c r="AS61" i="1" s="1"/>
  <c r="AR59" i="1"/>
  <c r="AS59" i="1" s="1"/>
  <c r="AR57" i="1"/>
  <c r="AS57" i="1" s="1"/>
  <c r="AR55" i="1"/>
  <c r="AS55" i="1" s="1"/>
  <c r="AR53" i="1"/>
  <c r="AS53" i="1" s="1"/>
  <c r="AR51" i="1"/>
  <c r="AS51" i="1" s="1"/>
  <c r="AR49" i="1"/>
  <c r="AS49" i="1" s="1"/>
  <c r="AR47" i="1"/>
  <c r="AS47" i="1" s="1"/>
  <c r="AR45" i="1"/>
  <c r="AS45" i="1" s="1"/>
  <c r="AR43" i="1"/>
  <c r="AS43" i="1" s="1"/>
  <c r="AR41" i="1"/>
  <c r="AS41" i="1" s="1"/>
  <c r="AR39" i="1"/>
  <c r="AS39" i="1" s="1"/>
  <c r="AR37" i="1"/>
  <c r="AS37" i="1" s="1"/>
  <c r="AR35" i="1"/>
  <c r="AS35" i="1" s="1"/>
  <c r="AR33" i="1"/>
  <c r="AS33" i="1" s="1"/>
  <c r="AR31" i="1"/>
  <c r="AS31" i="1" s="1"/>
  <c r="AR29" i="1"/>
  <c r="AS29" i="1" s="1"/>
  <c r="AR27" i="1"/>
  <c r="AS27" i="1" s="1"/>
  <c r="AR25" i="1"/>
  <c r="AS25" i="1" s="1"/>
  <c r="AR23" i="1"/>
  <c r="AS23" i="1" s="1"/>
  <c r="AR21" i="1"/>
  <c r="AS21" i="1" s="1"/>
  <c r="AR19" i="1"/>
  <c r="AR17" i="1"/>
  <c r="AR15" i="1"/>
  <c r="AS15" i="1" s="1"/>
  <c r="AR13" i="1"/>
  <c r="AS13" i="1" s="1"/>
  <c r="AR11" i="1"/>
  <c r="AS11" i="1" s="1"/>
  <c r="AR9" i="1"/>
  <c r="AS9" i="1" s="1"/>
  <c r="AR7" i="1"/>
  <c r="AS7" i="1" s="1"/>
  <c r="AR5" i="1"/>
  <c r="AS5" i="1" s="1"/>
  <c r="AR3" i="1"/>
  <c r="AS3" i="1" s="1"/>
  <c r="AD121" i="1"/>
  <c r="AE121" i="1" s="1"/>
  <c r="AD119" i="1"/>
  <c r="AE119" i="1" s="1"/>
  <c r="AD117" i="1"/>
  <c r="AE117" i="1" s="1"/>
  <c r="AD115" i="1"/>
  <c r="AE115" i="1" s="1"/>
  <c r="AD113" i="1"/>
  <c r="AE113" i="1" s="1"/>
  <c r="AD111" i="1"/>
  <c r="AE111" i="1" s="1"/>
  <c r="AD109" i="1"/>
  <c r="AE109" i="1" s="1"/>
  <c r="AD107" i="1"/>
  <c r="AE107" i="1" s="1"/>
  <c r="AD105" i="1"/>
  <c r="AE105" i="1" s="1"/>
  <c r="AD103" i="1"/>
  <c r="AE103" i="1" s="1"/>
  <c r="AD101" i="1"/>
  <c r="AE101" i="1" s="1"/>
  <c r="AD99" i="1"/>
  <c r="AE99" i="1" s="1"/>
  <c r="AD97" i="1"/>
  <c r="AE97" i="1" s="1"/>
  <c r="AD95" i="1"/>
  <c r="AE95" i="1" s="1"/>
  <c r="AD93" i="1"/>
  <c r="AE93" i="1" s="1"/>
  <c r="AD91" i="1"/>
  <c r="AE91" i="1" s="1"/>
  <c r="AD89" i="1"/>
  <c r="AE89" i="1" s="1"/>
  <c r="AD87" i="1"/>
  <c r="AE87" i="1" s="1"/>
  <c r="AD85" i="1"/>
  <c r="AE85" i="1" s="1"/>
  <c r="AD83" i="1"/>
  <c r="AE83" i="1" s="1"/>
  <c r="AD81" i="1"/>
  <c r="AE81" i="1" s="1"/>
  <c r="AD79" i="1"/>
  <c r="AE79" i="1" s="1"/>
  <c r="AD77" i="1"/>
  <c r="AE77" i="1" s="1"/>
  <c r="AD75" i="1"/>
  <c r="AE75" i="1" s="1"/>
  <c r="AD73" i="1"/>
  <c r="AE73" i="1" s="1"/>
  <c r="AD71" i="1"/>
  <c r="AE71" i="1" s="1"/>
  <c r="AD69" i="1"/>
  <c r="AE69" i="1" s="1"/>
  <c r="AD67" i="1"/>
  <c r="AE67" i="1" s="1"/>
  <c r="AD65" i="1"/>
  <c r="AE65" i="1" s="1"/>
  <c r="AD63" i="1"/>
  <c r="AE63" i="1" s="1"/>
  <c r="AD61" i="1"/>
  <c r="AE61" i="1" s="1"/>
  <c r="AD59" i="1"/>
  <c r="AE59" i="1" s="1"/>
  <c r="AD57" i="1"/>
  <c r="AE57" i="1" s="1"/>
  <c r="AD55" i="1"/>
  <c r="AE55" i="1" s="1"/>
  <c r="AD53" i="1"/>
  <c r="AE53" i="1" s="1"/>
  <c r="AD51" i="1"/>
  <c r="AE51" i="1" s="1"/>
  <c r="AD49" i="1"/>
  <c r="AE49" i="1" s="1"/>
  <c r="AD47" i="1"/>
  <c r="AE47" i="1" s="1"/>
  <c r="AD45" i="1"/>
  <c r="AE45" i="1" s="1"/>
  <c r="AD43" i="1"/>
  <c r="AE43" i="1" s="1"/>
  <c r="AD41" i="1"/>
  <c r="AE41" i="1" s="1"/>
  <c r="AD39" i="1"/>
  <c r="AE39" i="1" s="1"/>
  <c r="AD37" i="1"/>
  <c r="AE37" i="1" s="1"/>
  <c r="AD35" i="1"/>
  <c r="AE35" i="1" s="1"/>
  <c r="AD33" i="1"/>
  <c r="AE33" i="1" s="1"/>
  <c r="AD31" i="1"/>
  <c r="AE31" i="1" s="1"/>
  <c r="AD29" i="1"/>
  <c r="AE29" i="1" s="1"/>
  <c r="AD27" i="1"/>
  <c r="AE27" i="1" s="1"/>
  <c r="AD25" i="1"/>
  <c r="AE25" i="1" s="1"/>
  <c r="AD23" i="1"/>
  <c r="AE23" i="1" s="1"/>
  <c r="AD21" i="1"/>
  <c r="AE21" i="1" s="1"/>
  <c r="AD19" i="1"/>
  <c r="AD17" i="1"/>
  <c r="AD15" i="1"/>
  <c r="AE15" i="1" s="1"/>
  <c r="AD13" i="1"/>
  <c r="AE13" i="1" s="1"/>
  <c r="AD11" i="1"/>
  <c r="AE11" i="1" s="1"/>
  <c r="AD9" i="1"/>
  <c r="AE9" i="1" s="1"/>
  <c r="AD7" i="1"/>
  <c r="AE7" i="1" s="1"/>
  <c r="AD5" i="1"/>
  <c r="AE5" i="1" s="1"/>
  <c r="AD3" i="1"/>
  <c r="AE3" i="1" s="1"/>
  <c r="P121" i="1"/>
  <c r="Q121" i="1" s="1"/>
  <c r="P119" i="1"/>
  <c r="Q119" i="1" s="1"/>
  <c r="P117" i="1"/>
  <c r="Q117" i="1" s="1"/>
  <c r="P115" i="1"/>
  <c r="Q115" i="1" s="1"/>
  <c r="P113" i="1"/>
  <c r="Q113" i="1" s="1"/>
  <c r="P111" i="1"/>
  <c r="Q111" i="1" s="1"/>
  <c r="P109" i="1"/>
  <c r="Q109" i="1" s="1"/>
  <c r="P107" i="1"/>
  <c r="Q107" i="1" s="1"/>
  <c r="P105" i="1"/>
  <c r="Q105" i="1" s="1"/>
  <c r="P103" i="1"/>
  <c r="Q103" i="1" s="1"/>
  <c r="P101" i="1"/>
  <c r="Q101" i="1" s="1"/>
  <c r="P99" i="1"/>
  <c r="Q99" i="1" s="1"/>
  <c r="P97" i="1"/>
  <c r="Q97" i="1" s="1"/>
  <c r="P95" i="1"/>
  <c r="Q95" i="1" s="1"/>
  <c r="P93" i="1"/>
  <c r="Q93" i="1" s="1"/>
  <c r="P91" i="1"/>
  <c r="Q91" i="1" s="1"/>
  <c r="P89" i="1"/>
  <c r="Q89" i="1" s="1"/>
  <c r="P87" i="1"/>
  <c r="Q87" i="1" s="1"/>
  <c r="P85" i="1"/>
  <c r="Q85" i="1" s="1"/>
  <c r="P83" i="1"/>
  <c r="Q83" i="1" s="1"/>
  <c r="P81" i="1"/>
  <c r="Q81" i="1" s="1"/>
  <c r="P79" i="1"/>
  <c r="Q79" i="1" s="1"/>
  <c r="P77" i="1"/>
  <c r="Q77" i="1" s="1"/>
  <c r="P75" i="1"/>
  <c r="Q75" i="1" s="1"/>
  <c r="P73" i="1"/>
  <c r="Q73" i="1" s="1"/>
  <c r="P71" i="1"/>
  <c r="Q71" i="1" s="1"/>
  <c r="P69" i="1"/>
  <c r="Q69" i="1" s="1"/>
  <c r="P67" i="1"/>
  <c r="Q67" i="1" s="1"/>
  <c r="P65" i="1"/>
  <c r="Q65" i="1" s="1"/>
  <c r="P63" i="1"/>
  <c r="Q63" i="1" s="1"/>
  <c r="P61" i="1"/>
  <c r="Q61" i="1" s="1"/>
  <c r="P59" i="1"/>
  <c r="Q59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9" i="1"/>
  <c r="Q39" i="1" s="1"/>
  <c r="P37" i="1"/>
  <c r="Q37" i="1" s="1"/>
  <c r="P35" i="1"/>
  <c r="Q35" i="1" s="1"/>
  <c r="P33" i="1"/>
  <c r="Q33" i="1" s="1"/>
  <c r="P31" i="1"/>
  <c r="Q31" i="1" s="1"/>
  <c r="P29" i="1"/>
  <c r="Q29" i="1" s="1"/>
  <c r="P27" i="1"/>
  <c r="Q27" i="1" s="1"/>
  <c r="P25" i="1"/>
  <c r="Q25" i="1" s="1"/>
  <c r="P23" i="1"/>
  <c r="Q23" i="1" s="1"/>
  <c r="P21" i="1"/>
  <c r="Q21" i="1" s="1"/>
  <c r="P19" i="1"/>
  <c r="P17" i="1"/>
  <c r="P15" i="1"/>
  <c r="Q15" i="1" s="1"/>
  <c r="P13" i="1"/>
  <c r="Q13" i="1" s="1"/>
  <c r="P11" i="1"/>
  <c r="Q11" i="1" s="1"/>
  <c r="P9" i="1"/>
  <c r="Q9" i="1" s="1"/>
  <c r="P7" i="1"/>
  <c r="Q7" i="1" s="1"/>
  <c r="P5" i="1"/>
  <c r="Q5" i="1" s="1"/>
  <c r="P3" i="1"/>
  <c r="Q3" i="1" s="1"/>
  <c r="B120" i="1"/>
  <c r="B118" i="1"/>
  <c r="B116" i="1"/>
  <c r="B114" i="1"/>
  <c r="B112" i="1"/>
  <c r="B110" i="1"/>
  <c r="B108" i="1"/>
  <c r="B106" i="1"/>
  <c r="B104" i="1"/>
  <c r="B102" i="1"/>
  <c r="B100" i="1"/>
  <c r="B98" i="1"/>
  <c r="Q19" i="1" l="1"/>
  <c r="Q17" i="1"/>
  <c r="AE17" i="1"/>
  <c r="AE19" i="1"/>
  <c r="AS19" i="1"/>
  <c r="AS17" i="1"/>
  <c r="B96" i="1"/>
  <c r="B94" i="1"/>
  <c r="B92" i="1"/>
  <c r="B90" i="1"/>
  <c r="B88" i="1"/>
  <c r="B86" i="1"/>
  <c r="B82" i="1"/>
  <c r="B80" i="1"/>
  <c r="B78" i="1"/>
  <c r="B76" i="1"/>
  <c r="B74" i="1"/>
  <c r="B72" i="1"/>
  <c r="B70" i="1"/>
  <c r="B68" i="1"/>
  <c r="B66" i="1"/>
  <c r="B64" i="1"/>
  <c r="B62" i="1"/>
  <c r="B22" i="1"/>
</calcChain>
</file>

<file path=xl/sharedStrings.xml><?xml version="1.0" encoding="utf-8"?>
<sst xmlns="http://schemas.openxmlformats.org/spreadsheetml/2006/main" count="176" uniqueCount="43">
  <si>
    <t>SUS Score</t>
  </si>
  <si>
    <t>CODE</t>
  </si>
  <si>
    <t xml:space="preserve">AGE </t>
  </si>
  <si>
    <t>GROUP</t>
  </si>
  <si>
    <t>sum</t>
  </si>
  <si>
    <t>1green</t>
  </si>
  <si>
    <t>2green</t>
  </si>
  <si>
    <t>3green</t>
  </si>
  <si>
    <t>4green</t>
  </si>
  <si>
    <t>5green</t>
  </si>
  <si>
    <t xml:space="preserve"> 6green</t>
  </si>
  <si>
    <t xml:space="preserve"> 7green</t>
  </si>
  <si>
    <t xml:space="preserve"> 8green</t>
  </si>
  <si>
    <t xml:space="preserve"> 9green</t>
  </si>
  <si>
    <t xml:space="preserve"> 10green</t>
  </si>
  <si>
    <t xml:space="preserve"> 11green</t>
  </si>
  <si>
    <t xml:space="preserve"> 12green</t>
  </si>
  <si>
    <t>1red</t>
  </si>
  <si>
    <t>2red</t>
  </si>
  <si>
    <t>3red</t>
  </si>
  <si>
    <t>4red</t>
  </si>
  <si>
    <t>5red</t>
  </si>
  <si>
    <t>6red</t>
  </si>
  <si>
    <t>7red</t>
  </si>
  <si>
    <t>8red</t>
  </si>
  <si>
    <t>9red</t>
  </si>
  <si>
    <t>10red</t>
  </si>
  <si>
    <t>11red</t>
  </si>
  <si>
    <t>12red</t>
  </si>
  <si>
    <t>1gray</t>
  </si>
  <si>
    <t>2gray</t>
  </si>
  <si>
    <t>3gray</t>
  </si>
  <si>
    <t>4gray</t>
  </si>
  <si>
    <t>5gray</t>
  </si>
  <si>
    <t xml:space="preserve"> 6gray</t>
  </si>
  <si>
    <t xml:space="preserve"> 7gray</t>
  </si>
  <si>
    <t xml:space="preserve"> 8gray</t>
  </si>
  <si>
    <t xml:space="preserve"> 9gray</t>
  </si>
  <si>
    <t xml:space="preserve"> 10gray</t>
  </si>
  <si>
    <t xml:space="preserve"> 11gray</t>
  </si>
  <si>
    <t xml:space="preserve"> 12gray</t>
  </si>
  <si>
    <t>question even number</t>
  </si>
  <si>
    <t>question odd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</si>
</sst>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7" borderId="1" xfId="0" applyFont="1" applyFill="1" applyBorder="1"/>
    <xf numFmtId="2" fontId="2" fillId="7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8" borderId="1" xfId="0" applyNumberFormat="1" applyFont="1" applyFill="1" applyBorder="1"/>
    <xf numFmtId="2" fontId="2" fillId="8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/>
    <xf numFmtId="0" fontId="3" fillId="0" borderId="0" xfId="0" applyFont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164" fontId="0" fillId="0" borderId="0" xfId="0" applyNumberFormat="1"/>
    <xf numFmtId="2" fontId="3" fillId="6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6" borderId="6" xfId="0" applyNumberFormat="1" applyFill="1" applyBorder="1" applyAlignment="1">
      <alignment horizontal="center" vertical="center"/>
    </xf>
    <xf numFmtId="2" fontId="0" fillId="6" borderId="9" xfId="0" applyNumberForma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FE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29"/>
  <sheetViews>
    <sheetView zoomScale="60" zoomScaleNormal="60" workbookViewId="0">
      <selection sqref="A1:XFD1"/>
    </sheetView>
  </sheetViews>
  <sheetFormatPr defaultRowHeight="15" x14ac:dyDescent="0.25"/>
  <cols>
    <col min="1" max="1" width="23.7109375" bestFit="1" customWidth="1"/>
    <col min="2" max="3" width="11" customWidth="1"/>
    <col min="5" max="5" width="11.28515625" customWidth="1"/>
    <col min="13" max="15" width="10.140625" bestFit="1" customWidth="1"/>
    <col min="16" max="16" width="15" bestFit="1" customWidth="1"/>
    <col min="17" max="17" width="14.85546875" bestFit="1" customWidth="1"/>
    <col min="30" max="30" width="15" bestFit="1" customWidth="1"/>
    <col min="31" max="31" width="14.85546875" bestFit="1" customWidth="1"/>
    <col min="44" max="44" width="15" bestFit="1" customWidth="1"/>
    <col min="45" max="45" width="14.85546875" bestFit="1" customWidth="1"/>
  </cols>
  <sheetData>
    <row r="1" spans="1:45" ht="15.75" thickBot="1" x14ac:dyDescent="0.3">
      <c r="A1" s="38" t="s">
        <v>1</v>
      </c>
      <c r="B1" s="9" t="s">
        <v>2</v>
      </c>
      <c r="C1" s="9" t="s">
        <v>3</v>
      </c>
      <c r="D1" s="8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2" t="s">
        <v>16</v>
      </c>
      <c r="P1" s="1" t="s">
        <v>4</v>
      </c>
      <c r="Q1" s="48" t="s">
        <v>0</v>
      </c>
      <c r="R1" s="3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23" t="s">
        <v>4</v>
      </c>
      <c r="AE1" s="50" t="s">
        <v>0</v>
      </c>
      <c r="AF1" s="5" t="s">
        <v>29</v>
      </c>
      <c r="AG1" s="6" t="s">
        <v>30</v>
      </c>
      <c r="AH1" s="6" t="s">
        <v>31</v>
      </c>
      <c r="AI1" s="6" t="s">
        <v>32</v>
      </c>
      <c r="AJ1" s="6" t="s">
        <v>33</v>
      </c>
      <c r="AK1" s="6" t="s">
        <v>34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39</v>
      </c>
      <c r="AQ1" s="6" t="s">
        <v>40</v>
      </c>
      <c r="AR1" s="26" t="s">
        <v>4</v>
      </c>
      <c r="AS1" s="7" t="s">
        <v>0</v>
      </c>
    </row>
    <row r="2" spans="1:45" x14ac:dyDescent="0.25">
      <c r="A2" s="73">
        <v>1</v>
      </c>
      <c r="B2" s="70">
        <v>24</v>
      </c>
      <c r="C2" s="70">
        <v>1</v>
      </c>
      <c r="D2" s="10">
        <v>5</v>
      </c>
      <c r="E2" s="11">
        <v>1</v>
      </c>
      <c r="F2" s="11">
        <v>5</v>
      </c>
      <c r="G2" s="11">
        <v>1</v>
      </c>
      <c r="H2" s="11">
        <v>1</v>
      </c>
      <c r="I2" s="11">
        <v>5</v>
      </c>
      <c r="J2" s="11">
        <v>1</v>
      </c>
      <c r="K2" s="11">
        <v>5</v>
      </c>
      <c r="L2" s="11">
        <v>1</v>
      </c>
      <c r="M2" s="11">
        <v>5</v>
      </c>
      <c r="N2" s="11">
        <v>1</v>
      </c>
      <c r="O2" s="12">
        <v>3</v>
      </c>
      <c r="P2" s="12"/>
      <c r="Q2" s="49"/>
      <c r="R2" s="13">
        <v>5</v>
      </c>
      <c r="S2" s="11">
        <v>1</v>
      </c>
      <c r="T2" s="11">
        <v>5</v>
      </c>
      <c r="U2" s="11">
        <v>1</v>
      </c>
      <c r="V2" s="11">
        <v>2</v>
      </c>
      <c r="W2" s="11">
        <v>5</v>
      </c>
      <c r="X2" s="11">
        <v>1</v>
      </c>
      <c r="Y2" s="11">
        <v>4</v>
      </c>
      <c r="Z2" s="11">
        <v>1</v>
      </c>
      <c r="AA2" s="11">
        <v>5</v>
      </c>
      <c r="AB2" s="11">
        <v>1</v>
      </c>
      <c r="AC2" s="11">
        <v>3</v>
      </c>
      <c r="AD2" s="12"/>
      <c r="AE2" s="49"/>
      <c r="AF2" s="10">
        <v>4</v>
      </c>
      <c r="AG2" s="11">
        <v>1</v>
      </c>
      <c r="AH2" s="11">
        <v>4</v>
      </c>
      <c r="AI2" s="11">
        <v>1</v>
      </c>
      <c r="AJ2" s="11">
        <v>3</v>
      </c>
      <c r="AK2" s="11">
        <v>4</v>
      </c>
      <c r="AL2" s="11">
        <v>1</v>
      </c>
      <c r="AM2" s="11">
        <v>5</v>
      </c>
      <c r="AN2" s="11">
        <v>3</v>
      </c>
      <c r="AO2" s="11">
        <v>2</v>
      </c>
      <c r="AP2" s="11">
        <v>3</v>
      </c>
      <c r="AQ2" s="11">
        <v>2</v>
      </c>
      <c r="AR2" s="12"/>
      <c r="AS2" s="46"/>
    </row>
    <row r="3" spans="1:45" x14ac:dyDescent="0.25">
      <c r="A3" s="72"/>
      <c r="B3" s="69"/>
      <c r="C3" s="69"/>
      <c r="D3" s="39">
        <v>4</v>
      </c>
      <c r="E3" s="40">
        <v>4</v>
      </c>
      <c r="F3" s="40">
        <v>4</v>
      </c>
      <c r="G3" s="40">
        <v>4</v>
      </c>
      <c r="H3" s="40">
        <v>0</v>
      </c>
      <c r="I3" s="40">
        <v>0</v>
      </c>
      <c r="J3" s="40">
        <v>0</v>
      </c>
      <c r="K3" s="40">
        <v>0</v>
      </c>
      <c r="L3" s="40">
        <v>0</v>
      </c>
      <c r="M3" s="40">
        <v>0</v>
      </c>
      <c r="N3" s="40">
        <v>0</v>
      </c>
      <c r="O3" s="41">
        <v>2</v>
      </c>
      <c r="P3" s="24">
        <f>SUM(D3:O3)</f>
        <v>18</v>
      </c>
      <c r="Q3" s="52">
        <f>P3*E129</f>
        <v>37.5</v>
      </c>
      <c r="R3" s="42">
        <v>4</v>
      </c>
      <c r="S3" s="40">
        <v>4</v>
      </c>
      <c r="T3" s="40">
        <v>4</v>
      </c>
      <c r="U3" s="40">
        <v>4</v>
      </c>
      <c r="V3" s="40">
        <v>1</v>
      </c>
      <c r="W3" s="40">
        <v>0</v>
      </c>
      <c r="X3" s="40">
        <v>0</v>
      </c>
      <c r="Y3" s="40">
        <v>1</v>
      </c>
      <c r="Z3" s="40">
        <v>0</v>
      </c>
      <c r="AA3" s="40">
        <v>0</v>
      </c>
      <c r="AB3" s="40">
        <v>0</v>
      </c>
      <c r="AC3" s="40">
        <v>2</v>
      </c>
      <c r="AD3" s="24">
        <f>SUM(R3:AC3)</f>
        <v>20</v>
      </c>
      <c r="AE3" s="52">
        <f>AD3*E129</f>
        <v>41.666666666666671</v>
      </c>
      <c r="AF3" s="39">
        <v>3</v>
      </c>
      <c r="AG3" s="40">
        <v>4</v>
      </c>
      <c r="AH3" s="40">
        <v>3</v>
      </c>
      <c r="AI3" s="40">
        <v>4</v>
      </c>
      <c r="AJ3" s="40">
        <v>2</v>
      </c>
      <c r="AK3" s="40">
        <v>1</v>
      </c>
      <c r="AL3" s="40">
        <v>0</v>
      </c>
      <c r="AM3" s="40">
        <v>0</v>
      </c>
      <c r="AN3" s="40">
        <v>2</v>
      </c>
      <c r="AO3" s="40">
        <v>3</v>
      </c>
      <c r="AP3" s="40">
        <v>2</v>
      </c>
      <c r="AQ3" s="40">
        <v>3</v>
      </c>
      <c r="AR3" s="24">
        <f>SUM(AF3:AQ3)</f>
        <v>27</v>
      </c>
      <c r="AS3" s="55">
        <f>AR3*E129</f>
        <v>56.250000000000007</v>
      </c>
    </row>
    <row r="4" spans="1:45" x14ac:dyDescent="0.25">
      <c r="A4" s="71">
        <v>2</v>
      </c>
      <c r="B4" s="68">
        <v>22</v>
      </c>
      <c r="C4" s="68">
        <v>1</v>
      </c>
      <c r="D4" s="14">
        <v>3</v>
      </c>
      <c r="E4" s="15">
        <v>2</v>
      </c>
      <c r="F4" s="15">
        <v>5</v>
      </c>
      <c r="G4" s="15">
        <v>1</v>
      </c>
      <c r="H4" s="15">
        <v>2</v>
      </c>
      <c r="I4" s="15">
        <v>2</v>
      </c>
      <c r="J4" s="15">
        <v>1</v>
      </c>
      <c r="K4" s="15">
        <v>4</v>
      </c>
      <c r="L4" s="15">
        <v>2</v>
      </c>
      <c r="M4" s="15">
        <v>4</v>
      </c>
      <c r="N4" s="15">
        <v>2</v>
      </c>
      <c r="O4" s="16">
        <v>2</v>
      </c>
      <c r="P4" s="16"/>
      <c r="Q4" s="53"/>
      <c r="R4" s="17">
        <v>1</v>
      </c>
      <c r="S4" s="15">
        <v>2</v>
      </c>
      <c r="T4" s="15">
        <v>4</v>
      </c>
      <c r="U4" s="15">
        <v>1</v>
      </c>
      <c r="V4" s="15">
        <v>4</v>
      </c>
      <c r="W4" s="15">
        <v>2</v>
      </c>
      <c r="X4" s="15">
        <v>2</v>
      </c>
      <c r="Y4" s="15">
        <v>4</v>
      </c>
      <c r="Z4" s="15">
        <v>4</v>
      </c>
      <c r="AA4" s="15">
        <v>4</v>
      </c>
      <c r="AB4" s="15">
        <v>4</v>
      </c>
      <c r="AC4" s="15">
        <v>2</v>
      </c>
      <c r="AD4" s="16"/>
      <c r="AE4" s="53"/>
      <c r="AF4" s="14">
        <v>2</v>
      </c>
      <c r="AG4" s="15">
        <v>1</v>
      </c>
      <c r="AH4" s="15">
        <v>4</v>
      </c>
      <c r="AI4" s="15">
        <v>1</v>
      </c>
      <c r="AJ4" s="15">
        <v>4</v>
      </c>
      <c r="AK4" s="15">
        <v>2</v>
      </c>
      <c r="AL4" s="15">
        <v>4</v>
      </c>
      <c r="AM4" s="15">
        <v>4</v>
      </c>
      <c r="AN4" s="15">
        <v>4</v>
      </c>
      <c r="AO4" s="15">
        <v>2</v>
      </c>
      <c r="AP4" s="15">
        <v>4</v>
      </c>
      <c r="AQ4" s="15">
        <v>2</v>
      </c>
      <c r="AR4" s="16"/>
      <c r="AS4" s="54"/>
    </row>
    <row r="5" spans="1:45" x14ac:dyDescent="0.25">
      <c r="A5" s="72"/>
      <c r="B5" s="69"/>
      <c r="C5" s="69"/>
      <c r="D5" s="39">
        <v>2</v>
      </c>
      <c r="E5" s="40">
        <v>3</v>
      </c>
      <c r="F5" s="40">
        <v>4</v>
      </c>
      <c r="G5" s="40">
        <v>4</v>
      </c>
      <c r="H5" s="40">
        <v>1</v>
      </c>
      <c r="I5" s="40">
        <v>3</v>
      </c>
      <c r="J5" s="40">
        <v>0</v>
      </c>
      <c r="K5" s="40">
        <v>1</v>
      </c>
      <c r="L5" s="40">
        <v>1</v>
      </c>
      <c r="M5" s="40">
        <v>1</v>
      </c>
      <c r="N5" s="40">
        <v>1</v>
      </c>
      <c r="O5" s="41">
        <v>3</v>
      </c>
      <c r="P5" s="24">
        <f>SUM(D5:O5)</f>
        <v>24</v>
      </c>
      <c r="Q5" s="52">
        <f>P5*E129</f>
        <v>50</v>
      </c>
      <c r="R5" s="42">
        <v>0</v>
      </c>
      <c r="S5" s="40">
        <v>3</v>
      </c>
      <c r="T5" s="40">
        <v>3</v>
      </c>
      <c r="U5" s="40">
        <v>4</v>
      </c>
      <c r="V5" s="40">
        <v>3</v>
      </c>
      <c r="W5" s="40">
        <v>3</v>
      </c>
      <c r="X5" s="40">
        <v>1</v>
      </c>
      <c r="Y5" s="40">
        <v>1</v>
      </c>
      <c r="Z5" s="40">
        <v>3</v>
      </c>
      <c r="AA5" s="40">
        <v>1</v>
      </c>
      <c r="AB5" s="40">
        <v>3</v>
      </c>
      <c r="AC5" s="40">
        <v>3</v>
      </c>
      <c r="AD5" s="24">
        <f>SUM(R5:AC5)</f>
        <v>28</v>
      </c>
      <c r="AE5" s="52">
        <f>AD5*E129</f>
        <v>58.333333333333336</v>
      </c>
      <c r="AF5" s="39">
        <v>1</v>
      </c>
      <c r="AG5" s="40">
        <v>4</v>
      </c>
      <c r="AH5" s="40">
        <v>3</v>
      </c>
      <c r="AI5" s="40">
        <v>4</v>
      </c>
      <c r="AJ5" s="40">
        <v>3</v>
      </c>
      <c r="AK5" s="40">
        <v>3</v>
      </c>
      <c r="AL5" s="40">
        <v>3</v>
      </c>
      <c r="AM5" s="40">
        <v>1</v>
      </c>
      <c r="AN5" s="40">
        <v>3</v>
      </c>
      <c r="AO5" s="40">
        <v>3</v>
      </c>
      <c r="AP5" s="40">
        <v>3</v>
      </c>
      <c r="AQ5" s="40">
        <v>3</v>
      </c>
      <c r="AR5" s="24">
        <f>SUM(AF5:AQ5)</f>
        <v>34</v>
      </c>
      <c r="AS5" s="55">
        <f>AR5*E129</f>
        <v>70.833333333333343</v>
      </c>
    </row>
    <row r="6" spans="1:45" x14ac:dyDescent="0.25">
      <c r="A6" s="71">
        <v>3</v>
      </c>
      <c r="B6" s="68">
        <v>22</v>
      </c>
      <c r="C6" s="68">
        <v>1</v>
      </c>
      <c r="D6" s="14">
        <v>4</v>
      </c>
      <c r="E6" s="15">
        <v>1</v>
      </c>
      <c r="F6" s="15">
        <v>4</v>
      </c>
      <c r="G6" s="15">
        <v>1</v>
      </c>
      <c r="H6" s="15">
        <v>2</v>
      </c>
      <c r="I6" s="15">
        <v>3</v>
      </c>
      <c r="J6" s="15">
        <v>1</v>
      </c>
      <c r="K6" s="15">
        <v>3</v>
      </c>
      <c r="L6" s="15">
        <v>3</v>
      </c>
      <c r="M6" s="15">
        <v>3</v>
      </c>
      <c r="N6" s="15">
        <v>2</v>
      </c>
      <c r="O6" s="16">
        <v>2</v>
      </c>
      <c r="P6" s="16"/>
      <c r="Q6" s="53"/>
      <c r="R6" s="17">
        <v>4</v>
      </c>
      <c r="S6" s="15">
        <v>1</v>
      </c>
      <c r="T6" s="15">
        <v>4</v>
      </c>
      <c r="U6" s="15">
        <v>1</v>
      </c>
      <c r="V6" s="15">
        <v>4</v>
      </c>
      <c r="W6" s="15">
        <v>2</v>
      </c>
      <c r="X6" s="15">
        <v>4</v>
      </c>
      <c r="Y6" s="15">
        <v>2</v>
      </c>
      <c r="Z6" s="15">
        <v>3</v>
      </c>
      <c r="AA6" s="15">
        <v>4</v>
      </c>
      <c r="AB6" s="15">
        <v>4</v>
      </c>
      <c r="AC6" s="15">
        <v>3</v>
      </c>
      <c r="AD6" s="16"/>
      <c r="AE6" s="53"/>
      <c r="AF6" s="14">
        <v>2</v>
      </c>
      <c r="AG6" s="15">
        <v>2</v>
      </c>
      <c r="AH6" s="15">
        <v>4</v>
      </c>
      <c r="AI6" s="15">
        <v>1</v>
      </c>
      <c r="AJ6" s="15">
        <v>2</v>
      </c>
      <c r="AK6" s="15">
        <v>2</v>
      </c>
      <c r="AL6" s="15">
        <v>3</v>
      </c>
      <c r="AM6" s="15">
        <v>3</v>
      </c>
      <c r="AN6" s="15">
        <v>4</v>
      </c>
      <c r="AO6" s="15">
        <v>2</v>
      </c>
      <c r="AP6" s="15">
        <v>5</v>
      </c>
      <c r="AQ6" s="15">
        <v>1</v>
      </c>
      <c r="AR6" s="16"/>
      <c r="AS6" s="54"/>
    </row>
    <row r="7" spans="1:45" x14ac:dyDescent="0.25">
      <c r="A7" s="72"/>
      <c r="B7" s="69"/>
      <c r="C7" s="69"/>
      <c r="D7" s="39">
        <v>3</v>
      </c>
      <c r="E7" s="40">
        <v>4</v>
      </c>
      <c r="F7" s="40">
        <v>3</v>
      </c>
      <c r="G7" s="40">
        <v>4</v>
      </c>
      <c r="H7" s="40">
        <v>1</v>
      </c>
      <c r="I7" s="40">
        <v>2</v>
      </c>
      <c r="J7" s="40">
        <v>0</v>
      </c>
      <c r="K7" s="40">
        <v>2</v>
      </c>
      <c r="L7" s="40">
        <v>2</v>
      </c>
      <c r="M7" s="40">
        <v>2</v>
      </c>
      <c r="N7" s="40">
        <v>1</v>
      </c>
      <c r="O7" s="41">
        <v>3</v>
      </c>
      <c r="P7" s="24">
        <f>SUM(D7:O7)</f>
        <v>27</v>
      </c>
      <c r="Q7" s="52">
        <f>P7*E129</f>
        <v>56.250000000000007</v>
      </c>
      <c r="R7" s="42">
        <v>3</v>
      </c>
      <c r="S7" s="40">
        <v>4</v>
      </c>
      <c r="T7" s="40">
        <v>3</v>
      </c>
      <c r="U7" s="40">
        <v>4</v>
      </c>
      <c r="V7" s="40">
        <v>3</v>
      </c>
      <c r="W7" s="40">
        <v>3</v>
      </c>
      <c r="X7" s="40">
        <v>3</v>
      </c>
      <c r="Y7" s="40">
        <v>3</v>
      </c>
      <c r="Z7" s="40">
        <v>2</v>
      </c>
      <c r="AA7" s="40">
        <v>1</v>
      </c>
      <c r="AB7" s="40">
        <v>3</v>
      </c>
      <c r="AC7" s="40">
        <v>2</v>
      </c>
      <c r="AD7" s="24">
        <f>SUM(R7:AC7)</f>
        <v>34</v>
      </c>
      <c r="AE7" s="52">
        <f>AD7*E129</f>
        <v>70.833333333333343</v>
      </c>
      <c r="AF7" s="39">
        <v>1</v>
      </c>
      <c r="AG7" s="40">
        <v>3</v>
      </c>
      <c r="AH7" s="40">
        <v>3</v>
      </c>
      <c r="AI7" s="40">
        <v>4</v>
      </c>
      <c r="AJ7" s="40">
        <v>1</v>
      </c>
      <c r="AK7" s="40">
        <v>3</v>
      </c>
      <c r="AL7" s="40">
        <v>2</v>
      </c>
      <c r="AM7" s="40">
        <v>2</v>
      </c>
      <c r="AN7" s="40">
        <v>3</v>
      </c>
      <c r="AO7" s="40">
        <v>3</v>
      </c>
      <c r="AP7" s="40">
        <v>4</v>
      </c>
      <c r="AQ7" s="40">
        <v>4</v>
      </c>
      <c r="AR7" s="24">
        <f>SUM(AF7:AQ7)</f>
        <v>33</v>
      </c>
      <c r="AS7" s="55">
        <f>AR7*E129</f>
        <v>68.75</v>
      </c>
    </row>
    <row r="8" spans="1:45" x14ac:dyDescent="0.25">
      <c r="A8" s="71">
        <v>4</v>
      </c>
      <c r="B8" s="68">
        <v>24</v>
      </c>
      <c r="C8" s="68">
        <v>1</v>
      </c>
      <c r="D8" s="14">
        <v>5</v>
      </c>
      <c r="E8" s="15">
        <v>1</v>
      </c>
      <c r="F8" s="15">
        <v>5</v>
      </c>
      <c r="G8" s="15">
        <v>1</v>
      </c>
      <c r="H8" s="15">
        <v>1</v>
      </c>
      <c r="I8" s="15">
        <v>5</v>
      </c>
      <c r="J8" s="15">
        <v>1</v>
      </c>
      <c r="K8" s="15">
        <v>5</v>
      </c>
      <c r="L8" s="15">
        <v>1</v>
      </c>
      <c r="M8" s="15">
        <v>5</v>
      </c>
      <c r="N8" s="15">
        <v>1</v>
      </c>
      <c r="O8" s="16">
        <v>1</v>
      </c>
      <c r="P8" s="16"/>
      <c r="Q8" s="53"/>
      <c r="R8" s="17">
        <v>5</v>
      </c>
      <c r="S8" s="15">
        <v>1</v>
      </c>
      <c r="T8" s="15">
        <v>5</v>
      </c>
      <c r="U8" s="15">
        <v>1</v>
      </c>
      <c r="V8" s="15">
        <v>1</v>
      </c>
      <c r="W8" s="15">
        <v>5</v>
      </c>
      <c r="X8" s="15">
        <v>1</v>
      </c>
      <c r="Y8" s="15">
        <v>5</v>
      </c>
      <c r="Z8" s="15">
        <v>1</v>
      </c>
      <c r="AA8" s="15">
        <v>5</v>
      </c>
      <c r="AB8" s="15">
        <v>1</v>
      </c>
      <c r="AC8" s="15">
        <v>5</v>
      </c>
      <c r="AD8" s="16"/>
      <c r="AE8" s="53"/>
      <c r="AF8" s="14">
        <v>5</v>
      </c>
      <c r="AG8" s="15">
        <v>1</v>
      </c>
      <c r="AH8" s="15">
        <v>5</v>
      </c>
      <c r="AI8" s="15">
        <v>5</v>
      </c>
      <c r="AJ8" s="15">
        <v>1</v>
      </c>
      <c r="AK8" s="15">
        <v>5</v>
      </c>
      <c r="AL8" s="15">
        <v>1</v>
      </c>
      <c r="AM8" s="15">
        <v>5</v>
      </c>
      <c r="AN8" s="15">
        <v>1</v>
      </c>
      <c r="AO8" s="15">
        <v>1</v>
      </c>
      <c r="AP8" s="15">
        <v>1</v>
      </c>
      <c r="AQ8" s="15">
        <v>5</v>
      </c>
      <c r="AR8" s="16"/>
      <c r="AS8" s="54"/>
    </row>
    <row r="9" spans="1:45" x14ac:dyDescent="0.25">
      <c r="A9" s="72"/>
      <c r="B9" s="69"/>
      <c r="C9" s="69"/>
      <c r="D9" s="39">
        <v>4</v>
      </c>
      <c r="E9" s="40">
        <v>4</v>
      </c>
      <c r="F9" s="40">
        <v>4</v>
      </c>
      <c r="G9" s="40">
        <v>4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1">
        <v>4</v>
      </c>
      <c r="P9" s="24">
        <f>SUM(D9:O9)</f>
        <v>20</v>
      </c>
      <c r="Q9" s="52">
        <f>P9*E129</f>
        <v>41.666666666666671</v>
      </c>
      <c r="R9" s="42">
        <v>4</v>
      </c>
      <c r="S9" s="40">
        <v>4</v>
      </c>
      <c r="T9" s="40">
        <v>4</v>
      </c>
      <c r="U9" s="40">
        <v>4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40">
        <v>0</v>
      </c>
      <c r="AC9" s="40">
        <v>0</v>
      </c>
      <c r="AD9" s="24">
        <f>SUM(R9:AC9)</f>
        <v>16</v>
      </c>
      <c r="AE9" s="52">
        <f>AD9*E129</f>
        <v>33.333333333333336</v>
      </c>
      <c r="AF9" s="39">
        <v>4</v>
      </c>
      <c r="AG9" s="40">
        <v>4</v>
      </c>
      <c r="AH9" s="40">
        <v>4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4</v>
      </c>
      <c r="AP9" s="40">
        <v>0</v>
      </c>
      <c r="AQ9" s="40">
        <v>0</v>
      </c>
      <c r="AR9" s="24">
        <f>SUM(AF9:AQ9)</f>
        <v>16</v>
      </c>
      <c r="AS9" s="55">
        <f>AR9*E129</f>
        <v>33.333333333333336</v>
      </c>
    </row>
    <row r="10" spans="1:45" x14ac:dyDescent="0.25">
      <c r="A10" s="71">
        <v>5</v>
      </c>
      <c r="B10" s="68">
        <v>23</v>
      </c>
      <c r="C10" s="68">
        <v>1</v>
      </c>
      <c r="D10" s="14">
        <v>4</v>
      </c>
      <c r="E10" s="15">
        <v>1</v>
      </c>
      <c r="F10" s="15">
        <v>4</v>
      </c>
      <c r="G10" s="15">
        <v>4</v>
      </c>
      <c r="H10" s="15">
        <v>2</v>
      </c>
      <c r="I10" s="15">
        <v>4</v>
      </c>
      <c r="J10" s="15">
        <v>1</v>
      </c>
      <c r="K10" s="15">
        <v>5</v>
      </c>
      <c r="L10" s="15">
        <v>4</v>
      </c>
      <c r="M10" s="15">
        <v>5</v>
      </c>
      <c r="N10" s="15">
        <v>4</v>
      </c>
      <c r="O10" s="16">
        <v>4</v>
      </c>
      <c r="P10" s="16"/>
      <c r="Q10" s="53"/>
      <c r="R10" s="17">
        <v>4</v>
      </c>
      <c r="S10" s="15">
        <v>2</v>
      </c>
      <c r="T10" s="15">
        <v>4</v>
      </c>
      <c r="U10" s="15">
        <v>3</v>
      </c>
      <c r="V10" s="15">
        <v>1</v>
      </c>
      <c r="W10" s="15">
        <v>4</v>
      </c>
      <c r="X10" s="15">
        <v>1</v>
      </c>
      <c r="Y10" s="15">
        <v>5</v>
      </c>
      <c r="Z10" s="15">
        <v>2</v>
      </c>
      <c r="AA10" s="15">
        <v>5</v>
      </c>
      <c r="AB10" s="15">
        <v>4</v>
      </c>
      <c r="AC10" s="15">
        <v>4</v>
      </c>
      <c r="AD10" s="16"/>
      <c r="AE10" s="53"/>
      <c r="AF10" s="14">
        <v>3</v>
      </c>
      <c r="AG10" s="15">
        <v>2</v>
      </c>
      <c r="AH10" s="15">
        <v>2</v>
      </c>
      <c r="AI10" s="15">
        <v>2</v>
      </c>
      <c r="AJ10" s="15">
        <v>4</v>
      </c>
      <c r="AK10" s="15">
        <v>3</v>
      </c>
      <c r="AL10" s="15">
        <v>1</v>
      </c>
      <c r="AM10" s="15">
        <v>5</v>
      </c>
      <c r="AN10" s="15">
        <v>4</v>
      </c>
      <c r="AO10" s="15">
        <v>3</v>
      </c>
      <c r="AP10" s="15">
        <v>4</v>
      </c>
      <c r="AQ10" s="15">
        <v>1</v>
      </c>
      <c r="AR10" s="16"/>
      <c r="AS10" s="54"/>
    </row>
    <row r="11" spans="1:45" x14ac:dyDescent="0.25">
      <c r="A11" s="72"/>
      <c r="B11" s="69"/>
      <c r="C11" s="69"/>
      <c r="D11" s="39">
        <v>3</v>
      </c>
      <c r="E11" s="40">
        <v>4</v>
      </c>
      <c r="F11" s="40">
        <v>3</v>
      </c>
      <c r="G11" s="40">
        <v>1</v>
      </c>
      <c r="H11" s="40">
        <v>1</v>
      </c>
      <c r="I11" s="40">
        <v>1</v>
      </c>
      <c r="J11" s="40">
        <v>0</v>
      </c>
      <c r="K11" s="40">
        <v>0</v>
      </c>
      <c r="L11" s="40">
        <v>3</v>
      </c>
      <c r="M11" s="40">
        <v>0</v>
      </c>
      <c r="N11" s="40">
        <v>3</v>
      </c>
      <c r="O11" s="41">
        <v>1</v>
      </c>
      <c r="P11" s="24">
        <f>SUM(D11:O11)</f>
        <v>20</v>
      </c>
      <c r="Q11" s="52">
        <f>P11*E129</f>
        <v>41.666666666666671</v>
      </c>
      <c r="R11" s="42">
        <v>3</v>
      </c>
      <c r="S11" s="40">
        <v>3</v>
      </c>
      <c r="T11" s="40">
        <v>3</v>
      </c>
      <c r="U11" s="40">
        <v>2</v>
      </c>
      <c r="V11" s="40">
        <v>0</v>
      </c>
      <c r="W11" s="40">
        <v>1</v>
      </c>
      <c r="X11" s="40">
        <v>0</v>
      </c>
      <c r="Y11" s="40">
        <v>0</v>
      </c>
      <c r="Z11" s="40">
        <v>1</v>
      </c>
      <c r="AA11" s="40">
        <v>0</v>
      </c>
      <c r="AB11" s="40">
        <v>3</v>
      </c>
      <c r="AC11" s="40">
        <v>1</v>
      </c>
      <c r="AD11" s="24">
        <f>SUM(R11:AC11)</f>
        <v>17</v>
      </c>
      <c r="AE11" s="52">
        <f>AD11*E129</f>
        <v>35.416666666666671</v>
      </c>
      <c r="AF11" s="39">
        <v>2</v>
      </c>
      <c r="AG11" s="40">
        <v>3</v>
      </c>
      <c r="AH11" s="40">
        <v>1</v>
      </c>
      <c r="AI11" s="40">
        <v>3</v>
      </c>
      <c r="AJ11" s="40">
        <v>3</v>
      </c>
      <c r="AK11" s="40">
        <v>2</v>
      </c>
      <c r="AL11" s="40">
        <v>0</v>
      </c>
      <c r="AM11" s="40">
        <v>0</v>
      </c>
      <c r="AN11" s="40">
        <v>3</v>
      </c>
      <c r="AO11" s="40">
        <v>2</v>
      </c>
      <c r="AP11" s="40">
        <v>3</v>
      </c>
      <c r="AQ11" s="40">
        <v>4</v>
      </c>
      <c r="AR11" s="24">
        <f>SUM(AF11:AQ11)</f>
        <v>26</v>
      </c>
      <c r="AS11" s="55">
        <f>AR11*E129</f>
        <v>54.166666666666671</v>
      </c>
    </row>
    <row r="12" spans="1:45" x14ac:dyDescent="0.25">
      <c r="A12" s="71">
        <v>6</v>
      </c>
      <c r="B12" s="68">
        <v>22</v>
      </c>
      <c r="C12" s="68">
        <v>1</v>
      </c>
      <c r="D12" s="14">
        <v>4</v>
      </c>
      <c r="E12" s="15">
        <v>1</v>
      </c>
      <c r="F12" s="15">
        <v>5</v>
      </c>
      <c r="G12" s="15">
        <v>1</v>
      </c>
      <c r="H12" s="15">
        <v>3</v>
      </c>
      <c r="I12" s="15">
        <v>1</v>
      </c>
      <c r="J12" s="15">
        <v>1</v>
      </c>
      <c r="K12" s="15">
        <v>4</v>
      </c>
      <c r="L12" s="15">
        <v>2</v>
      </c>
      <c r="M12" s="15">
        <v>5</v>
      </c>
      <c r="N12" s="15">
        <v>1</v>
      </c>
      <c r="O12" s="16">
        <v>5</v>
      </c>
      <c r="P12" s="16"/>
      <c r="Q12" s="53"/>
      <c r="R12" s="17">
        <v>3</v>
      </c>
      <c r="S12" s="15">
        <v>1</v>
      </c>
      <c r="T12" s="15">
        <v>5</v>
      </c>
      <c r="U12" s="15">
        <v>1</v>
      </c>
      <c r="V12" s="15">
        <v>3</v>
      </c>
      <c r="W12" s="15">
        <v>1</v>
      </c>
      <c r="X12" s="15">
        <v>1</v>
      </c>
      <c r="Y12" s="15">
        <v>5</v>
      </c>
      <c r="Z12" s="15">
        <v>4</v>
      </c>
      <c r="AA12" s="15">
        <v>5</v>
      </c>
      <c r="AB12" s="15">
        <v>1</v>
      </c>
      <c r="AC12" s="15">
        <v>5</v>
      </c>
      <c r="AD12" s="16"/>
      <c r="AE12" s="53"/>
      <c r="AF12" s="14">
        <v>3</v>
      </c>
      <c r="AG12" s="15">
        <v>2</v>
      </c>
      <c r="AH12" s="15">
        <v>5</v>
      </c>
      <c r="AI12" s="15">
        <v>1</v>
      </c>
      <c r="AJ12" s="15">
        <v>3</v>
      </c>
      <c r="AK12" s="15">
        <v>1</v>
      </c>
      <c r="AL12" s="15">
        <v>4</v>
      </c>
      <c r="AM12" s="15">
        <v>4</v>
      </c>
      <c r="AN12" s="15">
        <v>3</v>
      </c>
      <c r="AO12" s="15">
        <v>2</v>
      </c>
      <c r="AP12" s="15">
        <v>1</v>
      </c>
      <c r="AQ12" s="15">
        <v>3</v>
      </c>
      <c r="AR12" s="16"/>
      <c r="AS12" s="54"/>
    </row>
    <row r="13" spans="1:45" x14ac:dyDescent="0.25">
      <c r="A13" s="72"/>
      <c r="B13" s="69"/>
      <c r="C13" s="69"/>
      <c r="D13" s="39">
        <v>3</v>
      </c>
      <c r="E13" s="40">
        <v>4</v>
      </c>
      <c r="F13" s="40">
        <v>4</v>
      </c>
      <c r="G13" s="40">
        <v>4</v>
      </c>
      <c r="H13" s="40">
        <v>2</v>
      </c>
      <c r="I13" s="40">
        <v>4</v>
      </c>
      <c r="J13" s="40">
        <v>0</v>
      </c>
      <c r="K13" s="40">
        <v>1</v>
      </c>
      <c r="L13" s="40">
        <v>1</v>
      </c>
      <c r="M13" s="40">
        <v>0</v>
      </c>
      <c r="N13" s="40">
        <v>0</v>
      </c>
      <c r="O13" s="41">
        <v>0</v>
      </c>
      <c r="P13" s="24">
        <f>SUM(D13:O13)</f>
        <v>23</v>
      </c>
      <c r="Q13" s="52">
        <f>P13*E129</f>
        <v>47.916666666666671</v>
      </c>
      <c r="R13" s="42">
        <v>2</v>
      </c>
      <c r="S13" s="40">
        <v>4</v>
      </c>
      <c r="T13" s="40">
        <v>4</v>
      </c>
      <c r="U13" s="40">
        <v>4</v>
      </c>
      <c r="V13" s="40">
        <v>2</v>
      </c>
      <c r="W13" s="40">
        <v>4</v>
      </c>
      <c r="X13" s="40">
        <v>0</v>
      </c>
      <c r="Y13" s="40">
        <v>0</v>
      </c>
      <c r="Z13" s="40">
        <v>3</v>
      </c>
      <c r="AA13" s="40">
        <v>0</v>
      </c>
      <c r="AB13" s="40">
        <v>0</v>
      </c>
      <c r="AC13" s="40">
        <v>0</v>
      </c>
      <c r="AD13" s="24">
        <f>SUM(R13:AC13)</f>
        <v>23</v>
      </c>
      <c r="AE13" s="52">
        <f>AD13*E129</f>
        <v>47.916666666666671</v>
      </c>
      <c r="AF13" s="39">
        <v>2</v>
      </c>
      <c r="AG13" s="40">
        <v>3</v>
      </c>
      <c r="AH13" s="40">
        <v>4</v>
      </c>
      <c r="AI13" s="40">
        <v>0</v>
      </c>
      <c r="AJ13" s="40">
        <v>2</v>
      </c>
      <c r="AK13" s="40">
        <v>4</v>
      </c>
      <c r="AL13" s="40">
        <v>3</v>
      </c>
      <c r="AM13" s="40">
        <v>1</v>
      </c>
      <c r="AN13" s="40">
        <v>2</v>
      </c>
      <c r="AO13" s="40">
        <v>3</v>
      </c>
      <c r="AP13" s="40">
        <v>0</v>
      </c>
      <c r="AQ13" s="40">
        <v>2</v>
      </c>
      <c r="AR13" s="24">
        <f>SUM(AF13:AQ13)</f>
        <v>26</v>
      </c>
      <c r="AS13" s="55">
        <f>AR13*E129</f>
        <v>54.166666666666671</v>
      </c>
    </row>
    <row r="14" spans="1:45" x14ac:dyDescent="0.25">
      <c r="A14" s="71">
        <v>7</v>
      </c>
      <c r="B14" s="68">
        <v>27</v>
      </c>
      <c r="C14" s="68">
        <v>1</v>
      </c>
      <c r="D14" s="14">
        <v>5</v>
      </c>
      <c r="E14" s="15">
        <v>1</v>
      </c>
      <c r="F14" s="15">
        <v>5</v>
      </c>
      <c r="G14" s="15">
        <v>1</v>
      </c>
      <c r="H14" s="15">
        <v>1</v>
      </c>
      <c r="I14" s="15">
        <v>5</v>
      </c>
      <c r="J14" s="15">
        <v>1</v>
      </c>
      <c r="K14" s="15">
        <v>5</v>
      </c>
      <c r="L14" s="15">
        <v>1</v>
      </c>
      <c r="M14" s="15">
        <v>5</v>
      </c>
      <c r="N14" s="15">
        <v>1</v>
      </c>
      <c r="O14" s="16">
        <v>5</v>
      </c>
      <c r="P14" s="16"/>
      <c r="Q14" s="53"/>
      <c r="R14" s="17">
        <v>5</v>
      </c>
      <c r="S14" s="15">
        <v>1</v>
      </c>
      <c r="T14" s="15">
        <v>5</v>
      </c>
      <c r="U14" s="15">
        <v>1</v>
      </c>
      <c r="V14" s="15">
        <v>1</v>
      </c>
      <c r="W14" s="15">
        <v>5</v>
      </c>
      <c r="X14" s="15">
        <v>5</v>
      </c>
      <c r="Y14" s="15">
        <v>4</v>
      </c>
      <c r="Z14" s="15">
        <v>1</v>
      </c>
      <c r="AA14" s="15">
        <v>5</v>
      </c>
      <c r="AB14" s="15">
        <v>1</v>
      </c>
      <c r="AC14" s="15">
        <v>5</v>
      </c>
      <c r="AD14" s="16"/>
      <c r="AE14" s="53"/>
      <c r="AF14" s="14">
        <v>5</v>
      </c>
      <c r="AG14" s="15">
        <v>3</v>
      </c>
      <c r="AH14" s="15">
        <v>5</v>
      </c>
      <c r="AI14" s="15">
        <v>1</v>
      </c>
      <c r="AJ14" s="15">
        <v>1</v>
      </c>
      <c r="AK14" s="15">
        <v>4</v>
      </c>
      <c r="AL14" s="15">
        <v>3</v>
      </c>
      <c r="AM14" s="15">
        <v>4</v>
      </c>
      <c r="AN14" s="15">
        <v>3</v>
      </c>
      <c r="AO14" s="15">
        <v>3</v>
      </c>
      <c r="AP14" s="15">
        <v>2</v>
      </c>
      <c r="AQ14" s="15">
        <v>1</v>
      </c>
      <c r="AR14" s="16"/>
      <c r="AS14" s="54"/>
    </row>
    <row r="15" spans="1:45" x14ac:dyDescent="0.25">
      <c r="A15" s="72"/>
      <c r="B15" s="69"/>
      <c r="C15" s="69"/>
      <c r="D15" s="39">
        <v>4</v>
      </c>
      <c r="E15" s="40">
        <v>4</v>
      </c>
      <c r="F15" s="40">
        <v>4</v>
      </c>
      <c r="G15" s="40">
        <v>4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1">
        <v>0</v>
      </c>
      <c r="P15" s="24">
        <f>SUM(D15:O15)</f>
        <v>16</v>
      </c>
      <c r="Q15" s="52">
        <f>P15*E129</f>
        <v>33.333333333333336</v>
      </c>
      <c r="R15" s="42">
        <v>4</v>
      </c>
      <c r="S15" s="40">
        <v>4</v>
      </c>
      <c r="T15" s="40">
        <v>4</v>
      </c>
      <c r="U15" s="40">
        <v>4</v>
      </c>
      <c r="V15" s="40">
        <v>0</v>
      </c>
      <c r="W15" s="40">
        <v>0</v>
      </c>
      <c r="X15" s="40">
        <v>4</v>
      </c>
      <c r="Y15" s="40">
        <v>1</v>
      </c>
      <c r="Z15" s="40">
        <v>0</v>
      </c>
      <c r="AA15" s="40">
        <v>0</v>
      </c>
      <c r="AB15" s="40">
        <v>0</v>
      </c>
      <c r="AC15" s="40">
        <v>0</v>
      </c>
      <c r="AD15" s="24">
        <f>SUM(R15:AC15)</f>
        <v>21</v>
      </c>
      <c r="AE15" s="52">
        <f>AD15*E129</f>
        <v>43.75</v>
      </c>
      <c r="AF15" s="39">
        <v>4</v>
      </c>
      <c r="AG15" s="40">
        <v>2</v>
      </c>
      <c r="AH15" s="40">
        <v>4</v>
      </c>
      <c r="AI15" s="40">
        <v>0</v>
      </c>
      <c r="AJ15" s="40">
        <v>0</v>
      </c>
      <c r="AK15" s="40">
        <v>1</v>
      </c>
      <c r="AL15" s="40">
        <v>2</v>
      </c>
      <c r="AM15" s="40">
        <v>1</v>
      </c>
      <c r="AN15" s="40">
        <v>2</v>
      </c>
      <c r="AO15" s="40">
        <v>2</v>
      </c>
      <c r="AP15" s="40">
        <v>1</v>
      </c>
      <c r="AQ15" s="40">
        <v>4</v>
      </c>
      <c r="AR15" s="24">
        <f>SUM(AF15:AQ15)</f>
        <v>23</v>
      </c>
      <c r="AS15" s="55">
        <f>AR15*E129</f>
        <v>47.916666666666671</v>
      </c>
    </row>
    <row r="16" spans="1:45" x14ac:dyDescent="0.25">
      <c r="A16" s="71">
        <v>8</v>
      </c>
      <c r="B16" s="68">
        <v>21</v>
      </c>
      <c r="C16" s="68">
        <v>1</v>
      </c>
      <c r="D16" s="14">
        <v>5</v>
      </c>
      <c r="E16" s="15">
        <v>1</v>
      </c>
      <c r="F16" s="15">
        <v>4</v>
      </c>
      <c r="G16" s="15">
        <v>1</v>
      </c>
      <c r="H16" s="15">
        <v>2</v>
      </c>
      <c r="I16" s="15">
        <v>2</v>
      </c>
      <c r="J16" s="15">
        <v>1</v>
      </c>
      <c r="K16" s="15">
        <v>5</v>
      </c>
      <c r="L16" s="15">
        <v>2</v>
      </c>
      <c r="M16" s="15">
        <v>3</v>
      </c>
      <c r="N16" s="15">
        <v>3</v>
      </c>
      <c r="O16" s="16">
        <v>1</v>
      </c>
      <c r="P16" s="16"/>
      <c r="Q16" s="53"/>
      <c r="R16" s="17">
        <v>5</v>
      </c>
      <c r="S16" s="15">
        <v>1</v>
      </c>
      <c r="T16" s="15">
        <v>4</v>
      </c>
      <c r="U16" s="15">
        <v>2</v>
      </c>
      <c r="V16" s="15">
        <v>3</v>
      </c>
      <c r="W16" s="15">
        <v>3</v>
      </c>
      <c r="X16" s="15">
        <v>1</v>
      </c>
      <c r="Y16" s="15">
        <v>5</v>
      </c>
      <c r="Z16" s="15">
        <v>3</v>
      </c>
      <c r="AA16" s="15">
        <v>3</v>
      </c>
      <c r="AB16" s="15">
        <v>3</v>
      </c>
      <c r="AC16" s="15">
        <v>1</v>
      </c>
      <c r="AD16" s="16"/>
      <c r="AE16" s="53"/>
      <c r="AF16" s="14">
        <v>5</v>
      </c>
      <c r="AG16" s="15">
        <v>1</v>
      </c>
      <c r="AH16" s="15">
        <v>4</v>
      </c>
      <c r="AI16" s="15">
        <v>2</v>
      </c>
      <c r="AJ16" s="15">
        <v>3</v>
      </c>
      <c r="AK16" s="15">
        <v>3</v>
      </c>
      <c r="AL16" s="15">
        <v>1</v>
      </c>
      <c r="AM16" s="15">
        <v>5</v>
      </c>
      <c r="AN16" s="15">
        <v>3</v>
      </c>
      <c r="AO16" s="15">
        <v>2</v>
      </c>
      <c r="AP16" s="15">
        <v>3</v>
      </c>
      <c r="AQ16" s="15">
        <v>1</v>
      </c>
      <c r="AR16" s="16"/>
      <c r="AS16" s="54"/>
    </row>
    <row r="17" spans="1:45" x14ac:dyDescent="0.25">
      <c r="A17" s="72"/>
      <c r="B17" s="69"/>
      <c r="C17" s="69"/>
      <c r="D17" s="39">
        <v>4</v>
      </c>
      <c r="E17" s="40">
        <v>4</v>
      </c>
      <c r="F17" s="40">
        <v>3</v>
      </c>
      <c r="G17" s="40">
        <v>4</v>
      </c>
      <c r="H17" s="40">
        <v>1</v>
      </c>
      <c r="I17" s="40">
        <v>3</v>
      </c>
      <c r="J17" s="40">
        <v>0</v>
      </c>
      <c r="K17" s="40">
        <v>0</v>
      </c>
      <c r="L17" s="40">
        <v>1</v>
      </c>
      <c r="M17" s="40">
        <v>2</v>
      </c>
      <c r="N17" s="40">
        <v>2</v>
      </c>
      <c r="O17" s="41">
        <v>4</v>
      </c>
      <c r="P17" s="24">
        <f>SUM(D17:O17)</f>
        <v>28</v>
      </c>
      <c r="Q17" s="52">
        <f>P19*E129</f>
        <v>39.583333333333336</v>
      </c>
      <c r="R17" s="42">
        <v>4</v>
      </c>
      <c r="S17" s="40">
        <v>4</v>
      </c>
      <c r="T17" s="40">
        <v>3</v>
      </c>
      <c r="U17" s="40">
        <v>3</v>
      </c>
      <c r="V17" s="40">
        <v>2</v>
      </c>
      <c r="W17" s="40">
        <v>2</v>
      </c>
      <c r="X17" s="40">
        <v>0</v>
      </c>
      <c r="Y17" s="40">
        <v>0</v>
      </c>
      <c r="Z17" s="40">
        <v>2</v>
      </c>
      <c r="AA17" s="40">
        <v>2</v>
      </c>
      <c r="AB17" s="40">
        <v>2</v>
      </c>
      <c r="AC17" s="40">
        <v>4</v>
      </c>
      <c r="AD17" s="24">
        <f>SUM(R17:AC17)</f>
        <v>28</v>
      </c>
      <c r="AE17" s="52">
        <f>AD19*E129</f>
        <v>43.75</v>
      </c>
      <c r="AF17" s="39">
        <v>4</v>
      </c>
      <c r="AG17" s="40">
        <v>4</v>
      </c>
      <c r="AH17" s="40">
        <v>3</v>
      </c>
      <c r="AI17" s="40">
        <v>3</v>
      </c>
      <c r="AJ17" s="40">
        <v>2</v>
      </c>
      <c r="AK17" s="40">
        <v>2</v>
      </c>
      <c r="AL17" s="40">
        <v>0</v>
      </c>
      <c r="AM17" s="40">
        <v>0</v>
      </c>
      <c r="AN17" s="40">
        <v>2</v>
      </c>
      <c r="AO17" s="40">
        <v>3</v>
      </c>
      <c r="AP17" s="40">
        <v>2</v>
      </c>
      <c r="AQ17" s="40">
        <v>4</v>
      </c>
      <c r="AR17" s="24">
        <f>SUM(AF17:AQ17)</f>
        <v>29</v>
      </c>
      <c r="AS17" s="55">
        <f>AR19*E129</f>
        <v>58.333333333333336</v>
      </c>
    </row>
    <row r="18" spans="1:45" x14ac:dyDescent="0.25">
      <c r="A18" s="71">
        <v>9</v>
      </c>
      <c r="B18" s="68">
        <v>22</v>
      </c>
      <c r="C18" s="68">
        <v>1</v>
      </c>
      <c r="D18" s="14">
        <v>4</v>
      </c>
      <c r="E18" s="15">
        <v>1</v>
      </c>
      <c r="F18" s="15">
        <v>5</v>
      </c>
      <c r="G18" s="15">
        <v>2</v>
      </c>
      <c r="H18" s="15">
        <v>1</v>
      </c>
      <c r="I18" s="15">
        <v>5</v>
      </c>
      <c r="J18" s="15">
        <v>1</v>
      </c>
      <c r="K18" s="15">
        <v>3</v>
      </c>
      <c r="L18" s="15">
        <v>1</v>
      </c>
      <c r="M18" s="15">
        <v>4</v>
      </c>
      <c r="N18" s="15">
        <v>1</v>
      </c>
      <c r="O18" s="16">
        <v>3</v>
      </c>
      <c r="P18" s="16"/>
      <c r="Q18" s="53"/>
      <c r="R18" s="17">
        <v>4</v>
      </c>
      <c r="S18" s="15">
        <v>2</v>
      </c>
      <c r="T18" s="15">
        <v>5</v>
      </c>
      <c r="U18" s="15">
        <v>2</v>
      </c>
      <c r="V18" s="15">
        <v>2</v>
      </c>
      <c r="W18" s="15">
        <v>5</v>
      </c>
      <c r="X18" s="15">
        <v>2</v>
      </c>
      <c r="Y18" s="15">
        <v>4</v>
      </c>
      <c r="Z18" s="15">
        <v>1</v>
      </c>
      <c r="AA18" s="15">
        <v>3</v>
      </c>
      <c r="AB18" s="15">
        <v>2</v>
      </c>
      <c r="AC18" s="15">
        <v>3</v>
      </c>
      <c r="AD18" s="16"/>
      <c r="AE18" s="53"/>
      <c r="AF18" s="14">
        <v>4</v>
      </c>
      <c r="AG18" s="15">
        <v>2</v>
      </c>
      <c r="AH18" s="15">
        <v>4</v>
      </c>
      <c r="AI18" s="15">
        <v>2</v>
      </c>
      <c r="AJ18" s="15">
        <v>3</v>
      </c>
      <c r="AK18" s="15">
        <v>2</v>
      </c>
      <c r="AL18" s="15">
        <v>1</v>
      </c>
      <c r="AM18" s="15">
        <v>3</v>
      </c>
      <c r="AN18" s="15">
        <v>4</v>
      </c>
      <c r="AO18" s="15">
        <v>4</v>
      </c>
      <c r="AP18" s="15">
        <v>3</v>
      </c>
      <c r="AQ18" s="15">
        <v>2</v>
      </c>
      <c r="AR18" s="16"/>
      <c r="AS18" s="54"/>
    </row>
    <row r="19" spans="1:45" x14ac:dyDescent="0.25">
      <c r="A19" s="72"/>
      <c r="B19" s="69"/>
      <c r="C19" s="69"/>
      <c r="D19" s="39">
        <v>3</v>
      </c>
      <c r="E19" s="40">
        <v>4</v>
      </c>
      <c r="F19" s="40">
        <v>4</v>
      </c>
      <c r="G19" s="40">
        <v>3</v>
      </c>
      <c r="H19" s="40">
        <v>0</v>
      </c>
      <c r="I19" s="40">
        <v>0</v>
      </c>
      <c r="J19" s="40">
        <v>0</v>
      </c>
      <c r="K19" s="40">
        <v>2</v>
      </c>
      <c r="L19" s="40">
        <v>0</v>
      </c>
      <c r="M19" s="40">
        <v>1</v>
      </c>
      <c r="N19" s="40">
        <v>0</v>
      </c>
      <c r="O19" s="41">
        <v>2</v>
      </c>
      <c r="P19" s="24">
        <f>SUM(D19:O19)</f>
        <v>19</v>
      </c>
      <c r="Q19" s="52">
        <f>P19*E129</f>
        <v>39.583333333333336</v>
      </c>
      <c r="R19" s="42">
        <v>3</v>
      </c>
      <c r="S19" s="40">
        <v>3</v>
      </c>
      <c r="T19" s="40">
        <v>4</v>
      </c>
      <c r="U19" s="40">
        <v>3</v>
      </c>
      <c r="V19" s="40">
        <v>1</v>
      </c>
      <c r="W19" s="40">
        <v>0</v>
      </c>
      <c r="X19" s="40">
        <v>1</v>
      </c>
      <c r="Y19" s="40">
        <v>1</v>
      </c>
      <c r="Z19" s="40">
        <v>0</v>
      </c>
      <c r="AA19" s="40">
        <v>2</v>
      </c>
      <c r="AB19" s="40">
        <v>1</v>
      </c>
      <c r="AC19" s="40">
        <v>2</v>
      </c>
      <c r="AD19" s="24">
        <f>SUM(R19:AC19)</f>
        <v>21</v>
      </c>
      <c r="AE19" s="52">
        <f>AD19*E129</f>
        <v>43.75</v>
      </c>
      <c r="AF19" s="39">
        <v>3</v>
      </c>
      <c r="AG19" s="40">
        <v>3</v>
      </c>
      <c r="AH19" s="40">
        <v>3</v>
      </c>
      <c r="AI19" s="40">
        <v>3</v>
      </c>
      <c r="AJ19" s="40">
        <v>2</v>
      </c>
      <c r="AK19" s="40">
        <v>3</v>
      </c>
      <c r="AL19" s="40">
        <v>0</v>
      </c>
      <c r="AM19" s="40">
        <v>2</v>
      </c>
      <c r="AN19" s="40">
        <v>3</v>
      </c>
      <c r="AO19" s="40">
        <v>1</v>
      </c>
      <c r="AP19" s="40">
        <v>2</v>
      </c>
      <c r="AQ19" s="40">
        <v>3</v>
      </c>
      <c r="AR19" s="24">
        <f>SUM(AF19:AQ19)</f>
        <v>28</v>
      </c>
      <c r="AS19" s="55">
        <f>AR19*E129</f>
        <v>58.333333333333336</v>
      </c>
    </row>
    <row r="20" spans="1:45" x14ac:dyDescent="0.25">
      <c r="A20" s="71">
        <v>10</v>
      </c>
      <c r="B20" s="68">
        <v>20</v>
      </c>
      <c r="C20" s="68">
        <v>1</v>
      </c>
      <c r="D20" s="14">
        <v>3</v>
      </c>
      <c r="E20" s="15">
        <v>1</v>
      </c>
      <c r="F20" s="15">
        <v>4</v>
      </c>
      <c r="G20" s="15">
        <v>1</v>
      </c>
      <c r="H20" s="15">
        <v>4</v>
      </c>
      <c r="I20" s="15">
        <v>2</v>
      </c>
      <c r="J20" s="15">
        <v>1</v>
      </c>
      <c r="K20" s="15">
        <v>5</v>
      </c>
      <c r="L20" s="15">
        <v>3</v>
      </c>
      <c r="M20" s="15">
        <v>4</v>
      </c>
      <c r="N20" s="15">
        <v>3</v>
      </c>
      <c r="O20" s="16">
        <v>2</v>
      </c>
      <c r="P20" s="16"/>
      <c r="Q20" s="53"/>
      <c r="R20" s="17">
        <v>2</v>
      </c>
      <c r="S20" s="15">
        <v>1</v>
      </c>
      <c r="T20" s="15">
        <v>5</v>
      </c>
      <c r="U20" s="15">
        <v>1</v>
      </c>
      <c r="V20" s="15">
        <v>3</v>
      </c>
      <c r="W20" s="15">
        <v>3</v>
      </c>
      <c r="X20" s="15">
        <v>1</v>
      </c>
      <c r="Y20" s="15">
        <v>5</v>
      </c>
      <c r="Z20" s="15">
        <v>3</v>
      </c>
      <c r="AA20" s="15">
        <v>4</v>
      </c>
      <c r="AB20" s="15">
        <v>3</v>
      </c>
      <c r="AC20" s="15">
        <v>1</v>
      </c>
      <c r="AD20" s="16"/>
      <c r="AE20" s="53"/>
      <c r="AF20" s="14">
        <v>5</v>
      </c>
      <c r="AG20" s="15">
        <v>1</v>
      </c>
      <c r="AH20" s="15">
        <v>5</v>
      </c>
      <c r="AI20" s="15">
        <v>1</v>
      </c>
      <c r="AJ20" s="15">
        <v>3</v>
      </c>
      <c r="AK20" s="15">
        <v>3</v>
      </c>
      <c r="AL20" s="15">
        <v>1</v>
      </c>
      <c r="AM20" s="15">
        <v>5</v>
      </c>
      <c r="AN20" s="15">
        <v>3</v>
      </c>
      <c r="AO20" s="15">
        <v>4</v>
      </c>
      <c r="AP20" s="15">
        <v>3</v>
      </c>
      <c r="AQ20" s="15">
        <v>1</v>
      </c>
      <c r="AR20" s="16"/>
      <c r="AS20" s="54"/>
    </row>
    <row r="21" spans="1:45" x14ac:dyDescent="0.25">
      <c r="A21" s="72"/>
      <c r="B21" s="69"/>
      <c r="C21" s="69"/>
      <c r="D21" s="39">
        <v>2</v>
      </c>
      <c r="E21" s="40">
        <v>4</v>
      </c>
      <c r="F21" s="40">
        <v>3</v>
      </c>
      <c r="G21" s="40">
        <v>4</v>
      </c>
      <c r="H21" s="40">
        <v>3</v>
      </c>
      <c r="I21" s="40">
        <v>3</v>
      </c>
      <c r="J21" s="40">
        <v>0</v>
      </c>
      <c r="K21" s="40">
        <v>0</v>
      </c>
      <c r="L21" s="40">
        <v>2</v>
      </c>
      <c r="M21" s="40">
        <v>1</v>
      </c>
      <c r="N21" s="40">
        <v>2</v>
      </c>
      <c r="O21" s="41">
        <v>3</v>
      </c>
      <c r="P21" s="24">
        <f>SUM(D21:O21)</f>
        <v>27</v>
      </c>
      <c r="Q21" s="52">
        <f>P21*E129</f>
        <v>56.250000000000007</v>
      </c>
      <c r="R21" s="42">
        <v>1</v>
      </c>
      <c r="S21" s="40">
        <v>4</v>
      </c>
      <c r="T21" s="40">
        <v>4</v>
      </c>
      <c r="U21" s="40">
        <v>4</v>
      </c>
      <c r="V21" s="40">
        <v>2</v>
      </c>
      <c r="W21" s="40">
        <v>2</v>
      </c>
      <c r="X21" s="40">
        <v>0</v>
      </c>
      <c r="Y21" s="40">
        <v>0</v>
      </c>
      <c r="Z21" s="40">
        <v>2</v>
      </c>
      <c r="AA21" s="40">
        <v>3</v>
      </c>
      <c r="AB21" s="40">
        <v>2</v>
      </c>
      <c r="AC21" s="40">
        <v>4</v>
      </c>
      <c r="AD21" s="24">
        <f>SUM(R21:AC21)</f>
        <v>28</v>
      </c>
      <c r="AE21" s="52">
        <f>AD21*E129</f>
        <v>58.333333333333336</v>
      </c>
      <c r="AF21" s="39">
        <v>4</v>
      </c>
      <c r="AG21" s="40">
        <v>4</v>
      </c>
      <c r="AH21" s="40">
        <v>4</v>
      </c>
      <c r="AI21" s="40">
        <v>4</v>
      </c>
      <c r="AJ21" s="40">
        <v>2</v>
      </c>
      <c r="AK21" s="40">
        <v>2</v>
      </c>
      <c r="AL21" s="40">
        <v>0</v>
      </c>
      <c r="AM21" s="40">
        <v>0</v>
      </c>
      <c r="AN21" s="40">
        <v>2</v>
      </c>
      <c r="AO21" s="40">
        <v>1</v>
      </c>
      <c r="AP21" s="40">
        <v>2</v>
      </c>
      <c r="AQ21" s="40">
        <v>4</v>
      </c>
      <c r="AR21" s="24">
        <f>SUM(AF21:AQ21)</f>
        <v>29</v>
      </c>
      <c r="AS21" s="55">
        <f>AR21*E129</f>
        <v>60.416666666666671</v>
      </c>
    </row>
    <row r="22" spans="1:45" x14ac:dyDescent="0.25">
      <c r="A22" s="71">
        <v>11</v>
      </c>
      <c r="B22" s="68">
        <f>2019-2001</f>
        <v>18</v>
      </c>
      <c r="C22" s="68">
        <v>1</v>
      </c>
      <c r="D22" s="14">
        <v>5</v>
      </c>
      <c r="E22" s="15">
        <v>4</v>
      </c>
      <c r="F22" s="15">
        <v>5</v>
      </c>
      <c r="G22" s="15">
        <v>1</v>
      </c>
      <c r="H22" s="15">
        <v>1</v>
      </c>
      <c r="I22" s="15">
        <v>5</v>
      </c>
      <c r="J22" s="15">
        <v>2</v>
      </c>
      <c r="K22" s="15">
        <v>4</v>
      </c>
      <c r="L22" s="15">
        <v>1</v>
      </c>
      <c r="M22" s="15">
        <v>3</v>
      </c>
      <c r="N22" s="15">
        <v>1</v>
      </c>
      <c r="O22" s="16">
        <v>3</v>
      </c>
      <c r="P22" s="16"/>
      <c r="Q22" s="53"/>
      <c r="R22" s="17">
        <v>5</v>
      </c>
      <c r="S22" s="15">
        <v>1</v>
      </c>
      <c r="T22" s="15">
        <v>5</v>
      </c>
      <c r="U22" s="15">
        <v>4</v>
      </c>
      <c r="V22" s="15">
        <v>1</v>
      </c>
      <c r="W22" s="15">
        <v>5</v>
      </c>
      <c r="X22" s="15">
        <v>1</v>
      </c>
      <c r="Y22" s="15">
        <v>5</v>
      </c>
      <c r="Z22" s="15">
        <v>1</v>
      </c>
      <c r="AA22" s="15">
        <v>5</v>
      </c>
      <c r="AB22" s="15">
        <v>1</v>
      </c>
      <c r="AC22" s="15">
        <v>3</v>
      </c>
      <c r="AD22" s="16"/>
      <c r="AE22" s="53"/>
      <c r="AF22" s="14">
        <v>5</v>
      </c>
      <c r="AG22" s="15">
        <v>1</v>
      </c>
      <c r="AH22" s="15">
        <v>5</v>
      </c>
      <c r="AI22" s="15">
        <v>2</v>
      </c>
      <c r="AJ22" s="15">
        <v>4</v>
      </c>
      <c r="AK22" s="15">
        <v>5</v>
      </c>
      <c r="AL22" s="15">
        <v>1</v>
      </c>
      <c r="AM22" s="15">
        <v>4</v>
      </c>
      <c r="AN22" s="15">
        <v>1</v>
      </c>
      <c r="AO22" s="15">
        <v>4</v>
      </c>
      <c r="AP22" s="15">
        <v>1</v>
      </c>
      <c r="AQ22" s="15">
        <v>3</v>
      </c>
      <c r="AR22" s="16"/>
      <c r="AS22" s="54"/>
    </row>
    <row r="23" spans="1:45" x14ac:dyDescent="0.25">
      <c r="A23" s="72"/>
      <c r="B23" s="69"/>
      <c r="C23" s="69"/>
      <c r="D23" s="39">
        <v>4</v>
      </c>
      <c r="E23" s="40">
        <v>1</v>
      </c>
      <c r="F23" s="40">
        <v>4</v>
      </c>
      <c r="G23" s="40">
        <v>4</v>
      </c>
      <c r="H23" s="40">
        <v>0</v>
      </c>
      <c r="I23" s="40">
        <v>0</v>
      </c>
      <c r="J23" s="40">
        <v>1</v>
      </c>
      <c r="K23" s="40">
        <v>1</v>
      </c>
      <c r="L23" s="40">
        <v>0</v>
      </c>
      <c r="M23" s="40">
        <v>2</v>
      </c>
      <c r="N23" s="40">
        <v>0</v>
      </c>
      <c r="O23" s="41">
        <v>2</v>
      </c>
      <c r="P23" s="24">
        <f>SUM(D23:O23)</f>
        <v>19</v>
      </c>
      <c r="Q23" s="52">
        <f>P23*E129</f>
        <v>39.583333333333336</v>
      </c>
      <c r="R23" s="42">
        <v>4</v>
      </c>
      <c r="S23" s="40">
        <v>4</v>
      </c>
      <c r="T23" s="40">
        <v>4</v>
      </c>
      <c r="U23" s="40">
        <v>1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2</v>
      </c>
      <c r="AD23" s="24">
        <f>SUM(R23:AC23)</f>
        <v>15</v>
      </c>
      <c r="AE23" s="52">
        <f>AD23*E129</f>
        <v>31.250000000000004</v>
      </c>
      <c r="AF23" s="39">
        <v>4</v>
      </c>
      <c r="AG23" s="40">
        <v>4</v>
      </c>
      <c r="AH23" s="40">
        <v>4</v>
      </c>
      <c r="AI23" s="40">
        <v>3</v>
      </c>
      <c r="AJ23" s="40">
        <v>3</v>
      </c>
      <c r="AK23" s="40">
        <v>0</v>
      </c>
      <c r="AL23" s="40">
        <v>0</v>
      </c>
      <c r="AM23" s="40">
        <v>1</v>
      </c>
      <c r="AN23" s="40">
        <v>0</v>
      </c>
      <c r="AO23" s="40">
        <v>1</v>
      </c>
      <c r="AP23" s="40">
        <v>0</v>
      </c>
      <c r="AQ23" s="40">
        <v>2</v>
      </c>
      <c r="AR23" s="24">
        <f>SUM(AF23:AQ23)</f>
        <v>22</v>
      </c>
      <c r="AS23" s="55">
        <f>AR23*E129</f>
        <v>45.833333333333336</v>
      </c>
    </row>
    <row r="24" spans="1:45" x14ac:dyDescent="0.25">
      <c r="A24" s="71">
        <v>12</v>
      </c>
      <c r="B24" s="68">
        <v>19</v>
      </c>
      <c r="C24" s="68">
        <v>1</v>
      </c>
      <c r="D24" s="14">
        <v>5</v>
      </c>
      <c r="E24" s="15">
        <v>1</v>
      </c>
      <c r="F24" s="15">
        <v>5</v>
      </c>
      <c r="G24" s="15">
        <v>4</v>
      </c>
      <c r="H24" s="15">
        <v>3</v>
      </c>
      <c r="I24" s="15">
        <v>1</v>
      </c>
      <c r="J24" s="15">
        <v>1</v>
      </c>
      <c r="K24" s="15">
        <v>3</v>
      </c>
      <c r="L24" s="15">
        <v>3</v>
      </c>
      <c r="M24" s="15">
        <v>4</v>
      </c>
      <c r="N24" s="15">
        <v>3</v>
      </c>
      <c r="O24" s="16">
        <v>2</v>
      </c>
      <c r="P24" s="16"/>
      <c r="Q24" s="53"/>
      <c r="R24" s="17">
        <v>2</v>
      </c>
      <c r="S24" s="15">
        <v>3</v>
      </c>
      <c r="T24" s="15">
        <v>5</v>
      </c>
      <c r="U24" s="15">
        <v>4</v>
      </c>
      <c r="V24" s="15">
        <v>4</v>
      </c>
      <c r="W24" s="15">
        <v>1</v>
      </c>
      <c r="X24" s="15">
        <v>1</v>
      </c>
      <c r="Y24" s="15">
        <v>5</v>
      </c>
      <c r="Z24" s="15">
        <v>4</v>
      </c>
      <c r="AA24" s="15">
        <v>2</v>
      </c>
      <c r="AB24" s="15">
        <v>3</v>
      </c>
      <c r="AC24" s="15">
        <v>1</v>
      </c>
      <c r="AD24" s="16"/>
      <c r="AE24" s="53"/>
      <c r="AF24" s="14">
        <v>5</v>
      </c>
      <c r="AG24" s="15">
        <v>1</v>
      </c>
      <c r="AH24" s="15">
        <v>4</v>
      </c>
      <c r="AI24" s="15">
        <v>3</v>
      </c>
      <c r="AJ24" s="15">
        <v>4</v>
      </c>
      <c r="AK24" s="15">
        <v>1</v>
      </c>
      <c r="AL24" s="15">
        <v>1</v>
      </c>
      <c r="AM24" s="15">
        <v>4</v>
      </c>
      <c r="AN24" s="15">
        <v>5</v>
      </c>
      <c r="AO24" s="15">
        <v>3</v>
      </c>
      <c r="AP24" s="15">
        <v>5</v>
      </c>
      <c r="AQ24" s="15">
        <v>2</v>
      </c>
      <c r="AR24" s="16"/>
      <c r="AS24" s="54"/>
    </row>
    <row r="25" spans="1:45" x14ac:dyDescent="0.25">
      <c r="A25" s="72"/>
      <c r="B25" s="69"/>
      <c r="C25" s="69"/>
      <c r="D25" s="39">
        <v>4</v>
      </c>
      <c r="E25" s="40">
        <v>4</v>
      </c>
      <c r="F25" s="40">
        <v>4</v>
      </c>
      <c r="G25" s="40">
        <v>1</v>
      </c>
      <c r="H25" s="40">
        <v>2</v>
      </c>
      <c r="I25" s="40">
        <v>4</v>
      </c>
      <c r="J25" s="40">
        <v>0</v>
      </c>
      <c r="K25" s="40">
        <v>2</v>
      </c>
      <c r="L25" s="40">
        <v>2</v>
      </c>
      <c r="M25" s="40">
        <v>1</v>
      </c>
      <c r="N25" s="40">
        <v>2</v>
      </c>
      <c r="O25" s="41">
        <v>3</v>
      </c>
      <c r="P25" s="24">
        <f>SUM(D25:O25)</f>
        <v>29</v>
      </c>
      <c r="Q25" s="52">
        <f>P25*E129</f>
        <v>60.416666666666671</v>
      </c>
      <c r="R25" s="42">
        <v>1</v>
      </c>
      <c r="S25" s="40">
        <v>2</v>
      </c>
      <c r="T25" s="40">
        <v>4</v>
      </c>
      <c r="U25" s="40">
        <v>1</v>
      </c>
      <c r="V25" s="40">
        <v>3</v>
      </c>
      <c r="W25" s="40">
        <v>4</v>
      </c>
      <c r="X25" s="40">
        <v>0</v>
      </c>
      <c r="Y25" s="40">
        <v>0</v>
      </c>
      <c r="Z25" s="40">
        <v>3</v>
      </c>
      <c r="AA25" s="40">
        <v>3</v>
      </c>
      <c r="AB25" s="40">
        <v>2</v>
      </c>
      <c r="AC25" s="40">
        <v>4</v>
      </c>
      <c r="AD25" s="24">
        <f>SUM(R25:AC25)</f>
        <v>27</v>
      </c>
      <c r="AE25" s="52">
        <f>AD25*E129</f>
        <v>56.250000000000007</v>
      </c>
      <c r="AF25" s="39">
        <v>4</v>
      </c>
      <c r="AG25" s="40">
        <v>4</v>
      </c>
      <c r="AH25" s="40">
        <v>3</v>
      </c>
      <c r="AI25" s="40">
        <v>2</v>
      </c>
      <c r="AJ25" s="40">
        <v>3</v>
      </c>
      <c r="AK25" s="40">
        <v>4</v>
      </c>
      <c r="AL25" s="40">
        <v>0</v>
      </c>
      <c r="AM25" s="40">
        <v>1</v>
      </c>
      <c r="AN25" s="40">
        <v>4</v>
      </c>
      <c r="AO25" s="40">
        <v>2</v>
      </c>
      <c r="AP25" s="40">
        <v>4</v>
      </c>
      <c r="AQ25" s="40">
        <v>3</v>
      </c>
      <c r="AR25" s="24">
        <f>SUM(AF25:AQ25)</f>
        <v>34</v>
      </c>
      <c r="AS25" s="55">
        <f>AR25*E129</f>
        <v>70.833333333333343</v>
      </c>
    </row>
    <row r="26" spans="1:45" x14ac:dyDescent="0.25">
      <c r="A26" s="71">
        <v>13</v>
      </c>
      <c r="B26" s="68">
        <v>22</v>
      </c>
      <c r="C26" s="68">
        <v>1</v>
      </c>
      <c r="D26" s="14">
        <v>4</v>
      </c>
      <c r="E26" s="15">
        <v>1</v>
      </c>
      <c r="F26" s="15">
        <v>5</v>
      </c>
      <c r="G26" s="15">
        <v>1</v>
      </c>
      <c r="H26" s="15">
        <v>4</v>
      </c>
      <c r="I26" s="15">
        <v>4</v>
      </c>
      <c r="J26" s="15">
        <v>1</v>
      </c>
      <c r="K26" s="15">
        <v>5</v>
      </c>
      <c r="L26" s="15">
        <v>2</v>
      </c>
      <c r="M26" s="15">
        <v>5</v>
      </c>
      <c r="N26" s="15">
        <v>4</v>
      </c>
      <c r="O26" s="16">
        <v>3</v>
      </c>
      <c r="P26" s="16"/>
      <c r="Q26" s="53"/>
      <c r="R26" s="17">
        <v>4</v>
      </c>
      <c r="S26" s="15">
        <v>3</v>
      </c>
      <c r="T26" s="15">
        <v>5</v>
      </c>
      <c r="U26" s="15">
        <v>1</v>
      </c>
      <c r="V26" s="15">
        <v>2</v>
      </c>
      <c r="W26" s="15">
        <v>4</v>
      </c>
      <c r="X26" s="15">
        <v>1</v>
      </c>
      <c r="Y26" s="15">
        <v>5</v>
      </c>
      <c r="Z26" s="15">
        <v>2</v>
      </c>
      <c r="AA26" s="15">
        <v>4</v>
      </c>
      <c r="AB26" s="15">
        <v>4</v>
      </c>
      <c r="AC26" s="15">
        <v>3</v>
      </c>
      <c r="AD26" s="16"/>
      <c r="AE26" s="53"/>
      <c r="AF26" s="14">
        <v>5</v>
      </c>
      <c r="AG26" s="15">
        <v>1</v>
      </c>
      <c r="AH26" s="15">
        <v>5</v>
      </c>
      <c r="AI26" s="15">
        <v>1</v>
      </c>
      <c r="AJ26" s="15">
        <v>4</v>
      </c>
      <c r="AK26" s="15">
        <v>4</v>
      </c>
      <c r="AL26" s="15">
        <v>1</v>
      </c>
      <c r="AM26" s="15">
        <v>5</v>
      </c>
      <c r="AN26" s="15">
        <v>2</v>
      </c>
      <c r="AO26" s="15">
        <v>3</v>
      </c>
      <c r="AP26" s="15">
        <v>4</v>
      </c>
      <c r="AQ26" s="15">
        <v>3</v>
      </c>
      <c r="AR26" s="16"/>
      <c r="AS26" s="54"/>
    </row>
    <row r="27" spans="1:45" x14ac:dyDescent="0.25">
      <c r="A27" s="72"/>
      <c r="B27" s="69"/>
      <c r="C27" s="69"/>
      <c r="D27" s="39">
        <v>3</v>
      </c>
      <c r="E27" s="40">
        <v>4</v>
      </c>
      <c r="F27" s="40">
        <v>4</v>
      </c>
      <c r="G27" s="40">
        <v>4</v>
      </c>
      <c r="H27" s="40">
        <v>3</v>
      </c>
      <c r="I27" s="40">
        <v>1</v>
      </c>
      <c r="J27" s="40">
        <v>0</v>
      </c>
      <c r="K27" s="40">
        <v>0</v>
      </c>
      <c r="L27" s="40">
        <v>1</v>
      </c>
      <c r="M27" s="40">
        <v>0</v>
      </c>
      <c r="N27" s="40">
        <v>3</v>
      </c>
      <c r="O27" s="41">
        <v>2</v>
      </c>
      <c r="P27" s="24">
        <f>SUM(D27:O27)</f>
        <v>25</v>
      </c>
      <c r="Q27" s="52">
        <f>P27*E129</f>
        <v>52.083333333333336</v>
      </c>
      <c r="R27" s="42">
        <v>3</v>
      </c>
      <c r="S27" s="40">
        <v>2</v>
      </c>
      <c r="T27" s="40">
        <v>4</v>
      </c>
      <c r="U27" s="40">
        <v>4</v>
      </c>
      <c r="V27" s="40">
        <v>1</v>
      </c>
      <c r="W27" s="40">
        <v>1</v>
      </c>
      <c r="X27" s="40">
        <v>0</v>
      </c>
      <c r="Y27" s="40">
        <v>0</v>
      </c>
      <c r="Z27" s="40">
        <v>1</v>
      </c>
      <c r="AA27" s="40">
        <v>3</v>
      </c>
      <c r="AB27" s="40">
        <v>3</v>
      </c>
      <c r="AC27" s="40">
        <v>2</v>
      </c>
      <c r="AD27" s="24">
        <f>SUM(R27:AC27)</f>
        <v>24</v>
      </c>
      <c r="AE27" s="52">
        <f>AD27*E129</f>
        <v>50</v>
      </c>
      <c r="AF27" s="39">
        <v>4</v>
      </c>
      <c r="AG27" s="40">
        <v>4</v>
      </c>
      <c r="AH27" s="40">
        <v>4</v>
      </c>
      <c r="AI27" s="40">
        <v>4</v>
      </c>
      <c r="AJ27" s="40">
        <v>3</v>
      </c>
      <c r="AK27" s="40">
        <v>1</v>
      </c>
      <c r="AL27" s="40">
        <v>0</v>
      </c>
      <c r="AM27" s="40">
        <v>0</v>
      </c>
      <c r="AN27" s="40">
        <v>1</v>
      </c>
      <c r="AO27" s="40">
        <v>2</v>
      </c>
      <c r="AP27" s="40">
        <v>3</v>
      </c>
      <c r="AQ27" s="40">
        <v>2</v>
      </c>
      <c r="AR27" s="24">
        <f>SUM(AF27:AQ27)</f>
        <v>28</v>
      </c>
      <c r="AS27" s="55">
        <f>AR27*E129</f>
        <v>58.333333333333336</v>
      </c>
    </row>
    <row r="28" spans="1:45" x14ac:dyDescent="0.25">
      <c r="A28" s="71">
        <v>15</v>
      </c>
      <c r="B28" s="68">
        <v>22</v>
      </c>
      <c r="C28" s="68">
        <v>1</v>
      </c>
      <c r="D28" s="14">
        <v>4</v>
      </c>
      <c r="E28" s="15">
        <v>1</v>
      </c>
      <c r="F28" s="15">
        <v>4</v>
      </c>
      <c r="G28" s="15">
        <v>2</v>
      </c>
      <c r="H28" s="15">
        <v>2</v>
      </c>
      <c r="I28" s="15">
        <v>4</v>
      </c>
      <c r="J28" s="15">
        <v>1</v>
      </c>
      <c r="K28" s="15">
        <v>2</v>
      </c>
      <c r="L28" s="15">
        <v>2</v>
      </c>
      <c r="M28" s="15">
        <v>5</v>
      </c>
      <c r="N28" s="15">
        <v>2</v>
      </c>
      <c r="O28" s="16">
        <v>4</v>
      </c>
      <c r="P28" s="16"/>
      <c r="Q28" s="53"/>
      <c r="R28" s="17">
        <v>4</v>
      </c>
      <c r="S28" s="15">
        <v>1</v>
      </c>
      <c r="T28" s="15">
        <v>4</v>
      </c>
      <c r="U28" s="15">
        <v>1</v>
      </c>
      <c r="V28" s="15">
        <v>4</v>
      </c>
      <c r="W28" s="15">
        <v>4</v>
      </c>
      <c r="X28" s="15">
        <v>1</v>
      </c>
      <c r="Y28" s="15">
        <v>1</v>
      </c>
      <c r="Z28" s="15">
        <v>4</v>
      </c>
      <c r="AA28" s="15">
        <v>5</v>
      </c>
      <c r="AB28" s="15">
        <v>3</v>
      </c>
      <c r="AC28" s="15">
        <v>3</v>
      </c>
      <c r="AD28" s="16"/>
      <c r="AE28" s="53"/>
      <c r="AF28" s="14">
        <v>4</v>
      </c>
      <c r="AG28" s="15">
        <v>1</v>
      </c>
      <c r="AH28" s="15">
        <v>5</v>
      </c>
      <c r="AI28" s="15">
        <v>2</v>
      </c>
      <c r="AJ28" s="15">
        <v>2</v>
      </c>
      <c r="AK28" s="15">
        <v>4</v>
      </c>
      <c r="AL28" s="15">
        <v>1</v>
      </c>
      <c r="AM28" s="15">
        <v>2</v>
      </c>
      <c r="AN28" s="15">
        <v>2</v>
      </c>
      <c r="AO28" s="15">
        <v>4</v>
      </c>
      <c r="AP28" s="15">
        <v>3</v>
      </c>
      <c r="AQ28" s="15">
        <v>3</v>
      </c>
      <c r="AR28" s="16"/>
      <c r="AS28" s="54"/>
    </row>
    <row r="29" spans="1:45" x14ac:dyDescent="0.25">
      <c r="A29" s="72"/>
      <c r="B29" s="69"/>
      <c r="C29" s="69"/>
      <c r="D29" s="39">
        <v>3</v>
      </c>
      <c r="E29" s="40">
        <v>4</v>
      </c>
      <c r="F29" s="40">
        <v>3</v>
      </c>
      <c r="G29" s="40">
        <v>3</v>
      </c>
      <c r="H29" s="40">
        <v>1</v>
      </c>
      <c r="I29" s="40">
        <v>1</v>
      </c>
      <c r="J29" s="40">
        <v>0</v>
      </c>
      <c r="K29" s="40">
        <v>3</v>
      </c>
      <c r="L29" s="40">
        <v>1</v>
      </c>
      <c r="M29" s="40">
        <v>0</v>
      </c>
      <c r="N29" s="40">
        <v>1</v>
      </c>
      <c r="O29" s="41">
        <v>1</v>
      </c>
      <c r="P29" s="24">
        <f>SUM(D29:O29)</f>
        <v>21</v>
      </c>
      <c r="Q29" s="52">
        <f>P29*E129</f>
        <v>43.75</v>
      </c>
      <c r="R29" s="42">
        <v>3</v>
      </c>
      <c r="S29" s="40">
        <v>4</v>
      </c>
      <c r="T29" s="40">
        <v>3</v>
      </c>
      <c r="U29" s="40">
        <v>4</v>
      </c>
      <c r="V29" s="40">
        <v>3</v>
      </c>
      <c r="W29" s="40">
        <v>1</v>
      </c>
      <c r="X29" s="40">
        <v>0</v>
      </c>
      <c r="Y29" s="40">
        <v>4</v>
      </c>
      <c r="Z29" s="40">
        <v>3</v>
      </c>
      <c r="AA29" s="40">
        <v>0</v>
      </c>
      <c r="AB29" s="40">
        <v>2</v>
      </c>
      <c r="AC29" s="40">
        <v>2</v>
      </c>
      <c r="AD29" s="24">
        <f>SUM(R29:AC29)</f>
        <v>29</v>
      </c>
      <c r="AE29" s="52">
        <f>AD29*E129</f>
        <v>60.416666666666671</v>
      </c>
      <c r="AF29" s="39">
        <v>3</v>
      </c>
      <c r="AG29" s="40">
        <v>4</v>
      </c>
      <c r="AH29" s="40">
        <v>4</v>
      </c>
      <c r="AI29" s="40">
        <v>3</v>
      </c>
      <c r="AJ29" s="40">
        <v>1</v>
      </c>
      <c r="AK29" s="40">
        <v>1</v>
      </c>
      <c r="AL29" s="40">
        <v>0</v>
      </c>
      <c r="AM29" s="40">
        <v>3</v>
      </c>
      <c r="AN29" s="40">
        <v>1</v>
      </c>
      <c r="AO29" s="40">
        <v>1</v>
      </c>
      <c r="AP29" s="40">
        <v>2</v>
      </c>
      <c r="AQ29" s="40">
        <v>2</v>
      </c>
      <c r="AR29" s="24">
        <f>SUM(AF29:AQ29)</f>
        <v>25</v>
      </c>
      <c r="AS29" s="55">
        <f>AR29*E129</f>
        <v>52.083333333333336</v>
      </c>
    </row>
    <row r="30" spans="1:45" x14ac:dyDescent="0.25">
      <c r="A30" s="71">
        <v>16</v>
      </c>
      <c r="B30" s="68">
        <v>23</v>
      </c>
      <c r="C30" s="68">
        <v>1</v>
      </c>
      <c r="D30" s="14">
        <v>2</v>
      </c>
      <c r="E30" s="15">
        <v>4</v>
      </c>
      <c r="F30" s="15">
        <v>4</v>
      </c>
      <c r="G30" s="15">
        <v>3</v>
      </c>
      <c r="H30" s="15">
        <v>4</v>
      </c>
      <c r="I30" s="15">
        <v>3</v>
      </c>
      <c r="J30" s="15">
        <v>4</v>
      </c>
      <c r="K30" s="15">
        <v>4</v>
      </c>
      <c r="L30" s="15">
        <v>3</v>
      </c>
      <c r="M30" s="15">
        <v>3</v>
      </c>
      <c r="N30" s="15">
        <v>3</v>
      </c>
      <c r="O30" s="16">
        <v>2</v>
      </c>
      <c r="P30" s="16"/>
      <c r="Q30" s="53"/>
      <c r="R30" s="17">
        <v>2</v>
      </c>
      <c r="S30" s="15">
        <v>5</v>
      </c>
      <c r="T30" s="15">
        <v>4</v>
      </c>
      <c r="U30" s="15">
        <v>2</v>
      </c>
      <c r="V30" s="15">
        <v>4</v>
      </c>
      <c r="W30" s="15">
        <v>3</v>
      </c>
      <c r="X30" s="15">
        <v>3</v>
      </c>
      <c r="Y30" s="15">
        <v>3</v>
      </c>
      <c r="Z30" s="15">
        <v>4</v>
      </c>
      <c r="AA30" s="15">
        <v>2</v>
      </c>
      <c r="AB30" s="15">
        <v>4</v>
      </c>
      <c r="AC30" s="15">
        <v>2</v>
      </c>
      <c r="AD30" s="16"/>
      <c r="AE30" s="53"/>
      <c r="AF30" s="14">
        <v>3</v>
      </c>
      <c r="AG30" s="15">
        <v>1</v>
      </c>
      <c r="AH30" s="15">
        <v>5</v>
      </c>
      <c r="AI30" s="15">
        <v>2</v>
      </c>
      <c r="AJ30" s="15">
        <v>4</v>
      </c>
      <c r="AK30" s="15">
        <v>4</v>
      </c>
      <c r="AL30" s="15">
        <v>1</v>
      </c>
      <c r="AM30" s="15">
        <v>4</v>
      </c>
      <c r="AN30" s="15">
        <v>5</v>
      </c>
      <c r="AO30" s="15">
        <v>2</v>
      </c>
      <c r="AP30" s="15">
        <v>4</v>
      </c>
      <c r="AQ30" s="15">
        <v>1</v>
      </c>
      <c r="AR30" s="16"/>
      <c r="AS30" s="54"/>
    </row>
    <row r="31" spans="1:45" x14ac:dyDescent="0.25">
      <c r="A31" s="72"/>
      <c r="B31" s="69"/>
      <c r="C31" s="69"/>
      <c r="D31" s="39">
        <v>1</v>
      </c>
      <c r="E31" s="40">
        <v>1</v>
      </c>
      <c r="F31" s="40">
        <v>3</v>
      </c>
      <c r="G31" s="40">
        <v>2</v>
      </c>
      <c r="H31" s="40">
        <v>3</v>
      </c>
      <c r="I31" s="40">
        <v>2</v>
      </c>
      <c r="J31" s="40">
        <v>3</v>
      </c>
      <c r="K31" s="40">
        <v>1</v>
      </c>
      <c r="L31" s="40">
        <v>2</v>
      </c>
      <c r="M31" s="40">
        <v>2</v>
      </c>
      <c r="N31" s="40">
        <v>2</v>
      </c>
      <c r="O31" s="41">
        <v>3</v>
      </c>
      <c r="P31" s="24">
        <f>SUM(D31:O31)</f>
        <v>25</v>
      </c>
      <c r="Q31" s="52">
        <f>P31*E129</f>
        <v>52.083333333333336</v>
      </c>
      <c r="R31" s="42">
        <v>1</v>
      </c>
      <c r="S31" s="40">
        <v>0</v>
      </c>
      <c r="T31" s="40">
        <v>3</v>
      </c>
      <c r="U31" s="40">
        <v>3</v>
      </c>
      <c r="V31" s="40">
        <v>3</v>
      </c>
      <c r="W31" s="40">
        <v>2</v>
      </c>
      <c r="X31" s="40">
        <v>2</v>
      </c>
      <c r="Y31" s="40">
        <v>2</v>
      </c>
      <c r="Z31" s="40">
        <v>3</v>
      </c>
      <c r="AA31" s="40">
        <v>3</v>
      </c>
      <c r="AB31" s="40">
        <v>3</v>
      </c>
      <c r="AC31" s="40">
        <v>3</v>
      </c>
      <c r="AD31" s="24">
        <f>SUM(R31:AC31)</f>
        <v>28</v>
      </c>
      <c r="AE31" s="52">
        <f>AD31*E129</f>
        <v>58.333333333333336</v>
      </c>
      <c r="AF31" s="39">
        <v>2</v>
      </c>
      <c r="AG31" s="40">
        <v>4</v>
      </c>
      <c r="AH31" s="40">
        <v>4</v>
      </c>
      <c r="AI31" s="40">
        <v>3</v>
      </c>
      <c r="AJ31" s="40">
        <v>3</v>
      </c>
      <c r="AK31" s="40">
        <v>1</v>
      </c>
      <c r="AL31" s="40">
        <v>0</v>
      </c>
      <c r="AM31" s="40">
        <v>1</v>
      </c>
      <c r="AN31" s="40">
        <v>4</v>
      </c>
      <c r="AO31" s="40">
        <v>3</v>
      </c>
      <c r="AP31" s="40">
        <v>3</v>
      </c>
      <c r="AQ31" s="40">
        <v>4</v>
      </c>
      <c r="AR31" s="24">
        <f>SUM(AF31:AQ31)</f>
        <v>32</v>
      </c>
      <c r="AS31" s="55">
        <f>AR31*E129</f>
        <v>66.666666666666671</v>
      </c>
    </row>
    <row r="32" spans="1:45" x14ac:dyDescent="0.25">
      <c r="A32" s="71">
        <v>18</v>
      </c>
      <c r="B32" s="68">
        <v>23</v>
      </c>
      <c r="C32" s="68">
        <v>1</v>
      </c>
      <c r="D32" s="14">
        <v>3</v>
      </c>
      <c r="E32" s="15">
        <v>2</v>
      </c>
      <c r="F32" s="15">
        <v>5</v>
      </c>
      <c r="G32" s="15">
        <v>2</v>
      </c>
      <c r="H32" s="15">
        <v>4</v>
      </c>
      <c r="I32" s="15">
        <v>3</v>
      </c>
      <c r="J32" s="15">
        <v>1</v>
      </c>
      <c r="K32" s="15">
        <v>5</v>
      </c>
      <c r="L32" s="15">
        <v>2</v>
      </c>
      <c r="M32" s="15">
        <v>5</v>
      </c>
      <c r="N32" s="15">
        <v>1</v>
      </c>
      <c r="O32" s="16">
        <v>3</v>
      </c>
      <c r="P32" s="16"/>
      <c r="Q32" s="53"/>
      <c r="R32" s="17">
        <v>2</v>
      </c>
      <c r="S32" s="15">
        <v>4</v>
      </c>
      <c r="T32" s="15">
        <v>4</v>
      </c>
      <c r="U32" s="15">
        <v>1</v>
      </c>
      <c r="V32" s="15">
        <v>4</v>
      </c>
      <c r="W32" s="15">
        <v>1</v>
      </c>
      <c r="X32" s="15">
        <v>4</v>
      </c>
      <c r="Y32" s="15">
        <v>2</v>
      </c>
      <c r="Z32" s="15">
        <v>4</v>
      </c>
      <c r="AA32" s="15">
        <v>2</v>
      </c>
      <c r="AB32" s="15">
        <v>3</v>
      </c>
      <c r="AC32" s="15">
        <v>4</v>
      </c>
      <c r="AD32" s="16"/>
      <c r="AE32" s="53"/>
      <c r="AF32" s="14">
        <v>2</v>
      </c>
      <c r="AG32" s="15">
        <v>2</v>
      </c>
      <c r="AH32" s="15">
        <v>4</v>
      </c>
      <c r="AI32" s="15">
        <v>1</v>
      </c>
      <c r="AJ32" s="15">
        <v>4</v>
      </c>
      <c r="AK32" s="15">
        <v>2</v>
      </c>
      <c r="AL32" s="15">
        <v>2</v>
      </c>
      <c r="AM32" s="15">
        <v>4</v>
      </c>
      <c r="AN32" s="15">
        <v>4</v>
      </c>
      <c r="AO32" s="15">
        <v>1</v>
      </c>
      <c r="AP32" s="15">
        <v>1</v>
      </c>
      <c r="AQ32" s="15">
        <v>4</v>
      </c>
      <c r="AR32" s="16"/>
      <c r="AS32" s="54"/>
    </row>
    <row r="33" spans="1:45" x14ac:dyDescent="0.25">
      <c r="A33" s="72"/>
      <c r="B33" s="69"/>
      <c r="C33" s="69"/>
      <c r="D33" s="39">
        <v>2</v>
      </c>
      <c r="E33" s="40">
        <v>3</v>
      </c>
      <c r="F33" s="40">
        <v>4</v>
      </c>
      <c r="G33" s="40">
        <v>3</v>
      </c>
      <c r="H33" s="40">
        <v>3</v>
      </c>
      <c r="I33" s="40">
        <v>2</v>
      </c>
      <c r="J33" s="40">
        <v>0</v>
      </c>
      <c r="K33" s="40">
        <v>0</v>
      </c>
      <c r="L33" s="40">
        <v>1</v>
      </c>
      <c r="M33" s="40">
        <v>0</v>
      </c>
      <c r="N33" s="40">
        <v>0</v>
      </c>
      <c r="O33" s="41">
        <v>2</v>
      </c>
      <c r="P33" s="24">
        <f>SUM(D33:O33)</f>
        <v>20</v>
      </c>
      <c r="Q33" s="52">
        <f>P33*E129</f>
        <v>41.666666666666671</v>
      </c>
      <c r="R33" s="42">
        <v>1</v>
      </c>
      <c r="S33" s="40">
        <v>1</v>
      </c>
      <c r="T33" s="40">
        <v>3</v>
      </c>
      <c r="U33" s="40">
        <v>4</v>
      </c>
      <c r="V33" s="40">
        <v>3</v>
      </c>
      <c r="W33" s="40">
        <v>4</v>
      </c>
      <c r="X33" s="40">
        <v>3</v>
      </c>
      <c r="Y33" s="40">
        <v>3</v>
      </c>
      <c r="Z33" s="40">
        <v>3</v>
      </c>
      <c r="AA33" s="40">
        <v>3</v>
      </c>
      <c r="AB33" s="40">
        <v>2</v>
      </c>
      <c r="AC33" s="40">
        <v>1</v>
      </c>
      <c r="AD33" s="24">
        <f>SUM(R33:AC33)</f>
        <v>31</v>
      </c>
      <c r="AE33" s="52">
        <f>AD33*E129</f>
        <v>64.583333333333343</v>
      </c>
      <c r="AF33" s="39">
        <v>1</v>
      </c>
      <c r="AG33" s="40">
        <v>3</v>
      </c>
      <c r="AH33" s="40">
        <v>3</v>
      </c>
      <c r="AI33" s="40">
        <v>4</v>
      </c>
      <c r="AJ33" s="40">
        <v>3</v>
      </c>
      <c r="AK33" s="40">
        <v>3</v>
      </c>
      <c r="AL33" s="40">
        <v>1</v>
      </c>
      <c r="AM33" s="40">
        <v>1</v>
      </c>
      <c r="AN33" s="40">
        <v>3</v>
      </c>
      <c r="AO33" s="40">
        <v>4</v>
      </c>
      <c r="AP33" s="40">
        <v>0</v>
      </c>
      <c r="AQ33" s="40">
        <v>1</v>
      </c>
      <c r="AR33" s="24">
        <f>SUM(AF33:AQ33)</f>
        <v>27</v>
      </c>
      <c r="AS33" s="55">
        <f>AR33*E129</f>
        <v>56.250000000000007</v>
      </c>
    </row>
    <row r="34" spans="1:45" x14ac:dyDescent="0.25">
      <c r="A34" s="71">
        <v>19</v>
      </c>
      <c r="B34" s="68">
        <v>28</v>
      </c>
      <c r="C34" s="68">
        <v>1</v>
      </c>
      <c r="D34" s="14">
        <v>5</v>
      </c>
      <c r="E34" s="15">
        <v>4</v>
      </c>
      <c r="F34" s="15">
        <v>5</v>
      </c>
      <c r="G34" s="15">
        <v>2</v>
      </c>
      <c r="H34" s="15">
        <v>3</v>
      </c>
      <c r="I34" s="15">
        <v>4</v>
      </c>
      <c r="J34" s="15">
        <v>2</v>
      </c>
      <c r="K34" s="15">
        <v>4</v>
      </c>
      <c r="L34" s="15">
        <v>3</v>
      </c>
      <c r="M34" s="15">
        <v>2</v>
      </c>
      <c r="N34" s="15">
        <v>2</v>
      </c>
      <c r="O34" s="16">
        <v>2</v>
      </c>
      <c r="P34" s="16"/>
      <c r="Q34" s="53"/>
      <c r="R34" s="17">
        <v>4</v>
      </c>
      <c r="S34" s="15">
        <v>2</v>
      </c>
      <c r="T34" s="15">
        <v>4</v>
      </c>
      <c r="U34" s="15">
        <v>3</v>
      </c>
      <c r="V34" s="15">
        <v>3</v>
      </c>
      <c r="W34" s="15">
        <v>3</v>
      </c>
      <c r="X34" s="15">
        <v>2</v>
      </c>
      <c r="Y34" s="15">
        <v>3</v>
      </c>
      <c r="Z34" s="15">
        <v>3</v>
      </c>
      <c r="AA34" s="15">
        <v>4</v>
      </c>
      <c r="AB34" s="15">
        <v>4</v>
      </c>
      <c r="AC34" s="15">
        <v>2</v>
      </c>
      <c r="AD34" s="16"/>
      <c r="AE34" s="53"/>
      <c r="AF34" s="14">
        <v>4</v>
      </c>
      <c r="AG34" s="15">
        <v>1</v>
      </c>
      <c r="AH34" s="15">
        <v>5</v>
      </c>
      <c r="AI34" s="15">
        <v>3</v>
      </c>
      <c r="AJ34" s="15">
        <v>4</v>
      </c>
      <c r="AK34" s="15">
        <v>3</v>
      </c>
      <c r="AL34" s="15">
        <v>3</v>
      </c>
      <c r="AM34" s="15">
        <v>3</v>
      </c>
      <c r="AN34" s="15">
        <v>2</v>
      </c>
      <c r="AO34" s="15">
        <v>4</v>
      </c>
      <c r="AP34" s="15">
        <v>2</v>
      </c>
      <c r="AQ34" s="15">
        <v>2</v>
      </c>
      <c r="AR34" s="16"/>
      <c r="AS34" s="54"/>
    </row>
    <row r="35" spans="1:45" x14ac:dyDescent="0.25">
      <c r="A35" s="72"/>
      <c r="B35" s="69"/>
      <c r="C35" s="69"/>
      <c r="D35" s="39">
        <v>4</v>
      </c>
      <c r="E35" s="40">
        <v>1</v>
      </c>
      <c r="F35" s="40">
        <v>4</v>
      </c>
      <c r="G35" s="40">
        <v>3</v>
      </c>
      <c r="H35" s="40">
        <v>2</v>
      </c>
      <c r="I35" s="40">
        <v>1</v>
      </c>
      <c r="J35" s="40">
        <v>1</v>
      </c>
      <c r="K35" s="40">
        <v>1</v>
      </c>
      <c r="L35" s="40">
        <v>2</v>
      </c>
      <c r="M35" s="40">
        <v>3</v>
      </c>
      <c r="N35" s="40">
        <v>1</v>
      </c>
      <c r="O35" s="41">
        <v>3</v>
      </c>
      <c r="P35" s="24">
        <f>SUM(D35:O35)</f>
        <v>26</v>
      </c>
      <c r="Q35" s="52">
        <f>P35*E129</f>
        <v>54.166666666666671</v>
      </c>
      <c r="R35" s="42">
        <v>3</v>
      </c>
      <c r="S35" s="40">
        <v>3</v>
      </c>
      <c r="T35" s="40">
        <v>3</v>
      </c>
      <c r="U35" s="40">
        <v>2</v>
      </c>
      <c r="V35" s="40">
        <v>2</v>
      </c>
      <c r="W35" s="40">
        <v>2</v>
      </c>
      <c r="X35" s="40">
        <v>1</v>
      </c>
      <c r="Y35" s="40">
        <v>2</v>
      </c>
      <c r="Z35" s="40">
        <v>2</v>
      </c>
      <c r="AA35" s="40">
        <v>1</v>
      </c>
      <c r="AB35" s="40">
        <v>3</v>
      </c>
      <c r="AC35" s="40">
        <v>3</v>
      </c>
      <c r="AD35" s="24">
        <f>SUM(R35:AC35)</f>
        <v>27</v>
      </c>
      <c r="AE35" s="52">
        <f>AD35*E129</f>
        <v>56.250000000000007</v>
      </c>
      <c r="AF35" s="39">
        <v>3</v>
      </c>
      <c r="AG35" s="40">
        <v>4</v>
      </c>
      <c r="AH35" s="40">
        <v>4</v>
      </c>
      <c r="AI35" s="40">
        <v>2</v>
      </c>
      <c r="AJ35" s="40">
        <v>3</v>
      </c>
      <c r="AK35" s="40">
        <v>2</v>
      </c>
      <c r="AL35" s="40">
        <v>2</v>
      </c>
      <c r="AM35" s="40">
        <v>2</v>
      </c>
      <c r="AN35" s="40">
        <v>1</v>
      </c>
      <c r="AO35" s="40">
        <v>1</v>
      </c>
      <c r="AP35" s="40">
        <v>1</v>
      </c>
      <c r="AQ35" s="40">
        <v>3</v>
      </c>
      <c r="AR35" s="24">
        <f>SUM(AF35:AQ35)</f>
        <v>28</v>
      </c>
      <c r="AS35" s="55">
        <f>AR35*E129</f>
        <v>58.333333333333336</v>
      </c>
    </row>
    <row r="36" spans="1:45" x14ac:dyDescent="0.25">
      <c r="A36" s="71">
        <v>20</v>
      </c>
      <c r="B36" s="68">
        <v>21</v>
      </c>
      <c r="C36" s="68">
        <v>1</v>
      </c>
      <c r="D36" s="14">
        <v>5</v>
      </c>
      <c r="E36" s="15">
        <v>1</v>
      </c>
      <c r="F36" s="15">
        <v>5</v>
      </c>
      <c r="G36" s="15">
        <v>1</v>
      </c>
      <c r="H36" s="15">
        <v>1</v>
      </c>
      <c r="I36" s="15">
        <v>3</v>
      </c>
      <c r="J36" s="15">
        <v>1</v>
      </c>
      <c r="K36" s="15">
        <v>5</v>
      </c>
      <c r="L36" s="15">
        <v>3</v>
      </c>
      <c r="M36" s="15">
        <v>4</v>
      </c>
      <c r="N36" s="15">
        <v>1</v>
      </c>
      <c r="O36" s="16">
        <v>3</v>
      </c>
      <c r="P36" s="16"/>
      <c r="Q36" s="53"/>
      <c r="R36" s="17">
        <v>5</v>
      </c>
      <c r="S36" s="15">
        <v>1</v>
      </c>
      <c r="T36" s="15">
        <v>5</v>
      </c>
      <c r="U36" s="15">
        <v>1</v>
      </c>
      <c r="V36" s="15">
        <v>1</v>
      </c>
      <c r="W36" s="15">
        <v>4</v>
      </c>
      <c r="X36" s="15">
        <v>1</v>
      </c>
      <c r="Y36" s="15">
        <v>5</v>
      </c>
      <c r="Z36" s="15">
        <v>1</v>
      </c>
      <c r="AA36" s="15">
        <v>4</v>
      </c>
      <c r="AB36" s="15">
        <v>1</v>
      </c>
      <c r="AC36" s="15">
        <v>4</v>
      </c>
      <c r="AD36" s="16"/>
      <c r="AE36" s="53"/>
      <c r="AF36" s="14">
        <v>5</v>
      </c>
      <c r="AG36" s="15">
        <v>1</v>
      </c>
      <c r="AH36" s="15">
        <v>5</v>
      </c>
      <c r="AI36" s="15">
        <v>1</v>
      </c>
      <c r="AJ36" s="15">
        <v>1</v>
      </c>
      <c r="AK36" s="15">
        <v>4</v>
      </c>
      <c r="AL36" s="15">
        <v>1</v>
      </c>
      <c r="AM36" s="15">
        <v>5</v>
      </c>
      <c r="AN36" s="15">
        <v>2</v>
      </c>
      <c r="AO36" s="15">
        <v>3</v>
      </c>
      <c r="AP36" s="15">
        <v>1</v>
      </c>
      <c r="AQ36" s="15">
        <v>3</v>
      </c>
      <c r="AR36" s="16"/>
      <c r="AS36" s="54"/>
    </row>
    <row r="37" spans="1:45" x14ac:dyDescent="0.25">
      <c r="A37" s="72"/>
      <c r="B37" s="69"/>
      <c r="C37" s="69"/>
      <c r="D37" s="39">
        <v>4</v>
      </c>
      <c r="E37" s="40">
        <v>4</v>
      </c>
      <c r="F37" s="40">
        <v>4</v>
      </c>
      <c r="G37" s="40">
        <v>4</v>
      </c>
      <c r="H37" s="40">
        <v>0</v>
      </c>
      <c r="I37" s="40">
        <v>2</v>
      </c>
      <c r="J37" s="40">
        <v>0</v>
      </c>
      <c r="K37" s="40">
        <v>0</v>
      </c>
      <c r="L37" s="40">
        <v>2</v>
      </c>
      <c r="M37" s="40">
        <v>1</v>
      </c>
      <c r="N37" s="40">
        <v>0</v>
      </c>
      <c r="O37" s="41">
        <v>2</v>
      </c>
      <c r="P37" s="24">
        <f>SUM(D37:O37)</f>
        <v>23</v>
      </c>
      <c r="Q37" s="52">
        <f>P37*E129</f>
        <v>47.916666666666671</v>
      </c>
      <c r="R37" s="42">
        <v>4</v>
      </c>
      <c r="S37" s="40">
        <v>4</v>
      </c>
      <c r="T37" s="40">
        <v>4</v>
      </c>
      <c r="U37" s="40">
        <v>4</v>
      </c>
      <c r="V37" s="40">
        <v>0</v>
      </c>
      <c r="W37" s="40">
        <v>1</v>
      </c>
      <c r="X37" s="40">
        <v>0</v>
      </c>
      <c r="Y37" s="40">
        <v>0</v>
      </c>
      <c r="Z37" s="40">
        <v>0</v>
      </c>
      <c r="AA37" s="40">
        <v>1</v>
      </c>
      <c r="AB37" s="40">
        <v>0</v>
      </c>
      <c r="AC37" s="40">
        <v>1</v>
      </c>
      <c r="AD37" s="24">
        <f>SUM(R37:AC37)</f>
        <v>19</v>
      </c>
      <c r="AE37" s="52">
        <f>AD37*E129</f>
        <v>39.583333333333336</v>
      </c>
      <c r="AF37" s="39">
        <v>4</v>
      </c>
      <c r="AG37" s="40">
        <v>4</v>
      </c>
      <c r="AH37" s="40">
        <v>4</v>
      </c>
      <c r="AI37" s="40">
        <v>4</v>
      </c>
      <c r="AJ37" s="40">
        <v>0</v>
      </c>
      <c r="AK37" s="40">
        <v>1</v>
      </c>
      <c r="AL37" s="40">
        <v>0</v>
      </c>
      <c r="AM37" s="40">
        <v>0</v>
      </c>
      <c r="AN37" s="40">
        <v>1</v>
      </c>
      <c r="AO37" s="40">
        <v>2</v>
      </c>
      <c r="AP37" s="40">
        <v>0</v>
      </c>
      <c r="AQ37" s="40">
        <v>2</v>
      </c>
      <c r="AR37" s="24">
        <f>SUM(AF37:AQ37)</f>
        <v>22</v>
      </c>
      <c r="AS37" s="55">
        <f>AR37*E129</f>
        <v>45.833333333333336</v>
      </c>
    </row>
    <row r="38" spans="1:45" x14ac:dyDescent="0.25">
      <c r="A38" s="71">
        <v>21</v>
      </c>
      <c r="B38" s="68">
        <v>23</v>
      </c>
      <c r="C38" s="68">
        <v>1</v>
      </c>
      <c r="D38" s="14">
        <v>5</v>
      </c>
      <c r="E38" s="15">
        <v>1</v>
      </c>
      <c r="F38" s="15">
        <v>5</v>
      </c>
      <c r="G38" s="15">
        <v>1</v>
      </c>
      <c r="H38" s="15">
        <v>1</v>
      </c>
      <c r="I38" s="15">
        <v>5</v>
      </c>
      <c r="J38" s="15">
        <v>1</v>
      </c>
      <c r="K38" s="15">
        <v>5</v>
      </c>
      <c r="L38" s="15">
        <v>1</v>
      </c>
      <c r="M38" s="15">
        <v>3</v>
      </c>
      <c r="N38" s="15">
        <v>2</v>
      </c>
      <c r="O38" s="16">
        <v>1</v>
      </c>
      <c r="P38" s="16"/>
      <c r="Q38" s="53"/>
      <c r="R38" s="17">
        <v>4</v>
      </c>
      <c r="S38" s="15">
        <v>1</v>
      </c>
      <c r="T38" s="15">
        <v>5</v>
      </c>
      <c r="U38" s="15">
        <v>1</v>
      </c>
      <c r="V38" s="15">
        <v>1</v>
      </c>
      <c r="W38" s="15">
        <v>5</v>
      </c>
      <c r="X38" s="15">
        <v>1</v>
      </c>
      <c r="Y38" s="15">
        <v>5</v>
      </c>
      <c r="Z38" s="15">
        <v>1</v>
      </c>
      <c r="AA38" s="15">
        <v>4</v>
      </c>
      <c r="AB38" s="15">
        <v>1</v>
      </c>
      <c r="AC38" s="15">
        <v>1</v>
      </c>
      <c r="AD38" s="16"/>
      <c r="AE38" s="53"/>
      <c r="AF38" s="14">
        <v>4</v>
      </c>
      <c r="AG38" s="15">
        <v>1</v>
      </c>
      <c r="AH38" s="15">
        <v>5</v>
      </c>
      <c r="AI38" s="15">
        <v>1</v>
      </c>
      <c r="AJ38" s="15">
        <v>1</v>
      </c>
      <c r="AK38" s="15">
        <v>5</v>
      </c>
      <c r="AL38" s="15">
        <v>1</v>
      </c>
      <c r="AM38" s="15">
        <v>5</v>
      </c>
      <c r="AN38" s="15">
        <v>2</v>
      </c>
      <c r="AO38" s="15">
        <v>1</v>
      </c>
      <c r="AP38" s="15">
        <v>1</v>
      </c>
      <c r="AQ38" s="15">
        <v>1</v>
      </c>
      <c r="AR38" s="16"/>
      <c r="AS38" s="54"/>
    </row>
    <row r="39" spans="1:45" x14ac:dyDescent="0.25">
      <c r="A39" s="72"/>
      <c r="B39" s="69"/>
      <c r="C39" s="69"/>
      <c r="D39" s="39">
        <v>4</v>
      </c>
      <c r="E39" s="40">
        <v>4</v>
      </c>
      <c r="F39" s="40">
        <v>4</v>
      </c>
      <c r="G39" s="40">
        <v>4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2</v>
      </c>
      <c r="N39" s="40">
        <v>1</v>
      </c>
      <c r="O39" s="41">
        <v>4</v>
      </c>
      <c r="P39" s="24">
        <f>SUM(D39:O39)</f>
        <v>23</v>
      </c>
      <c r="Q39" s="52">
        <f>P39*E129</f>
        <v>47.916666666666671</v>
      </c>
      <c r="R39" s="42">
        <v>3</v>
      </c>
      <c r="S39" s="40">
        <v>4</v>
      </c>
      <c r="T39" s="40">
        <v>4</v>
      </c>
      <c r="U39" s="40">
        <v>4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1</v>
      </c>
      <c r="AB39" s="40">
        <v>0</v>
      </c>
      <c r="AC39" s="40">
        <v>4</v>
      </c>
      <c r="AD39" s="24">
        <f>SUM(R39:AC39)</f>
        <v>20</v>
      </c>
      <c r="AE39" s="52">
        <f>AD39*E129</f>
        <v>41.666666666666671</v>
      </c>
      <c r="AF39" s="39">
        <v>3</v>
      </c>
      <c r="AG39" s="40">
        <v>4</v>
      </c>
      <c r="AH39" s="40">
        <v>4</v>
      </c>
      <c r="AI39" s="40">
        <v>4</v>
      </c>
      <c r="AJ39" s="40">
        <v>0</v>
      </c>
      <c r="AK39" s="40">
        <v>0</v>
      </c>
      <c r="AL39" s="40">
        <v>0</v>
      </c>
      <c r="AM39" s="40">
        <v>0</v>
      </c>
      <c r="AN39" s="40">
        <v>1</v>
      </c>
      <c r="AO39" s="40">
        <v>4</v>
      </c>
      <c r="AP39" s="40">
        <v>0</v>
      </c>
      <c r="AQ39" s="40">
        <v>4</v>
      </c>
      <c r="AR39" s="24">
        <f>SUM(AF39:AQ39)</f>
        <v>24</v>
      </c>
      <c r="AS39" s="55">
        <f>AR39*E129</f>
        <v>50</v>
      </c>
    </row>
    <row r="40" spans="1:45" x14ac:dyDescent="0.25">
      <c r="A40" s="71">
        <v>22</v>
      </c>
      <c r="B40" s="68">
        <v>19</v>
      </c>
      <c r="C40" s="68">
        <v>1</v>
      </c>
      <c r="D40" s="14">
        <v>4</v>
      </c>
      <c r="E40" s="15">
        <v>1</v>
      </c>
      <c r="F40" s="15">
        <v>5</v>
      </c>
      <c r="G40" s="15">
        <v>1</v>
      </c>
      <c r="H40" s="15">
        <v>1</v>
      </c>
      <c r="I40" s="15">
        <v>4</v>
      </c>
      <c r="J40" s="15">
        <v>1</v>
      </c>
      <c r="K40" s="15">
        <v>1</v>
      </c>
      <c r="L40" s="15">
        <v>1</v>
      </c>
      <c r="M40" s="15">
        <v>5</v>
      </c>
      <c r="N40" s="15">
        <v>1</v>
      </c>
      <c r="O40" s="16">
        <v>3</v>
      </c>
      <c r="P40" s="16"/>
      <c r="Q40" s="53"/>
      <c r="R40" s="17">
        <v>3</v>
      </c>
      <c r="S40" s="15">
        <v>1</v>
      </c>
      <c r="T40" s="15">
        <v>5</v>
      </c>
      <c r="U40" s="15">
        <v>2</v>
      </c>
      <c r="V40" s="15">
        <v>1</v>
      </c>
      <c r="W40" s="15">
        <v>5</v>
      </c>
      <c r="X40" s="15">
        <v>1</v>
      </c>
      <c r="Y40" s="15">
        <v>5</v>
      </c>
      <c r="Z40" s="15">
        <v>1</v>
      </c>
      <c r="AA40" s="15">
        <v>5</v>
      </c>
      <c r="AB40" s="15">
        <v>1</v>
      </c>
      <c r="AC40" s="15">
        <v>3</v>
      </c>
      <c r="AD40" s="16"/>
      <c r="AE40" s="53"/>
      <c r="AF40" s="14">
        <v>5</v>
      </c>
      <c r="AG40" s="15">
        <v>1</v>
      </c>
      <c r="AH40" s="15">
        <v>1</v>
      </c>
      <c r="AI40" s="15">
        <v>1</v>
      </c>
      <c r="AJ40" s="15">
        <v>1</v>
      </c>
      <c r="AK40" s="15">
        <v>3</v>
      </c>
      <c r="AL40" s="15">
        <v>1</v>
      </c>
      <c r="AM40" s="15">
        <v>5</v>
      </c>
      <c r="AN40" s="15">
        <v>2</v>
      </c>
      <c r="AO40" s="15">
        <v>2</v>
      </c>
      <c r="AP40" s="15">
        <v>4</v>
      </c>
      <c r="AQ40" s="15">
        <v>1</v>
      </c>
      <c r="AR40" s="16"/>
      <c r="AS40" s="54"/>
    </row>
    <row r="41" spans="1:45" x14ac:dyDescent="0.25">
      <c r="A41" s="72"/>
      <c r="B41" s="69"/>
      <c r="C41" s="69"/>
      <c r="D41" s="39">
        <v>3</v>
      </c>
      <c r="E41" s="40">
        <v>4</v>
      </c>
      <c r="F41" s="40">
        <v>4</v>
      </c>
      <c r="G41" s="40">
        <v>4</v>
      </c>
      <c r="H41" s="40">
        <v>0</v>
      </c>
      <c r="I41" s="40">
        <v>1</v>
      </c>
      <c r="J41" s="40">
        <v>0</v>
      </c>
      <c r="K41" s="40">
        <v>4</v>
      </c>
      <c r="L41" s="40">
        <v>0</v>
      </c>
      <c r="M41" s="40">
        <v>0</v>
      </c>
      <c r="N41" s="40">
        <v>0</v>
      </c>
      <c r="O41" s="41">
        <v>2</v>
      </c>
      <c r="P41" s="24">
        <f>SUM(D41:O41)</f>
        <v>22</v>
      </c>
      <c r="Q41" s="52">
        <f>P41*E129</f>
        <v>45.833333333333336</v>
      </c>
      <c r="R41" s="42">
        <v>2</v>
      </c>
      <c r="S41" s="40">
        <v>4</v>
      </c>
      <c r="T41" s="40">
        <v>4</v>
      </c>
      <c r="U41" s="40">
        <v>3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2</v>
      </c>
      <c r="AD41" s="24">
        <f>SUM(R41:AC41)</f>
        <v>15</v>
      </c>
      <c r="AE41" s="52">
        <f>AD41*E129</f>
        <v>31.250000000000004</v>
      </c>
      <c r="AF41" s="39">
        <v>4</v>
      </c>
      <c r="AG41" s="40">
        <v>4</v>
      </c>
      <c r="AH41" s="40">
        <v>0</v>
      </c>
      <c r="AI41" s="40">
        <v>4</v>
      </c>
      <c r="AJ41" s="40">
        <v>0</v>
      </c>
      <c r="AK41" s="40">
        <v>2</v>
      </c>
      <c r="AL41" s="40">
        <v>0</v>
      </c>
      <c r="AM41" s="40">
        <v>0</v>
      </c>
      <c r="AN41" s="40">
        <v>1</v>
      </c>
      <c r="AO41" s="40">
        <v>3</v>
      </c>
      <c r="AP41" s="40">
        <v>3</v>
      </c>
      <c r="AQ41" s="40">
        <v>4</v>
      </c>
      <c r="AR41" s="24">
        <f>SUM(AF41:AQ41)</f>
        <v>25</v>
      </c>
      <c r="AS41" s="52">
        <f>AR41*E129</f>
        <v>52.083333333333336</v>
      </c>
    </row>
    <row r="42" spans="1:45" x14ac:dyDescent="0.25">
      <c r="A42" s="71">
        <v>23</v>
      </c>
      <c r="B42" s="68">
        <v>19</v>
      </c>
      <c r="C42" s="68">
        <v>1</v>
      </c>
      <c r="D42" s="14">
        <v>4</v>
      </c>
      <c r="E42" s="15">
        <v>1</v>
      </c>
      <c r="F42" s="15">
        <v>5</v>
      </c>
      <c r="G42" s="15">
        <v>2</v>
      </c>
      <c r="H42" s="15">
        <v>2</v>
      </c>
      <c r="I42" s="15">
        <v>5</v>
      </c>
      <c r="J42" s="15">
        <v>2</v>
      </c>
      <c r="K42" s="15">
        <v>3</v>
      </c>
      <c r="L42" s="15">
        <v>2</v>
      </c>
      <c r="M42" s="15">
        <v>5</v>
      </c>
      <c r="N42" s="15">
        <v>2</v>
      </c>
      <c r="O42" s="16">
        <v>4</v>
      </c>
      <c r="P42" s="16"/>
      <c r="Q42" s="53"/>
      <c r="R42" s="17">
        <v>4</v>
      </c>
      <c r="S42" s="15">
        <v>1</v>
      </c>
      <c r="T42" s="15">
        <v>5</v>
      </c>
      <c r="U42" s="15">
        <v>2</v>
      </c>
      <c r="V42" s="15">
        <v>1</v>
      </c>
      <c r="W42" s="15">
        <v>5</v>
      </c>
      <c r="X42" s="15">
        <v>1</v>
      </c>
      <c r="Y42" s="15">
        <v>4</v>
      </c>
      <c r="Z42" s="15">
        <v>2</v>
      </c>
      <c r="AA42" s="15">
        <v>5</v>
      </c>
      <c r="AB42" s="15">
        <v>2</v>
      </c>
      <c r="AC42" s="15">
        <v>5</v>
      </c>
      <c r="AD42" s="16"/>
      <c r="AE42" s="53"/>
      <c r="AF42" s="14">
        <v>4</v>
      </c>
      <c r="AG42" s="15">
        <v>1</v>
      </c>
      <c r="AH42" s="15">
        <v>4</v>
      </c>
      <c r="AI42" s="15">
        <v>2</v>
      </c>
      <c r="AJ42" s="15">
        <v>2</v>
      </c>
      <c r="AK42" s="15">
        <v>5</v>
      </c>
      <c r="AL42" s="15">
        <v>1</v>
      </c>
      <c r="AM42" s="15">
        <v>3</v>
      </c>
      <c r="AN42" s="15">
        <v>2</v>
      </c>
      <c r="AO42" s="15">
        <v>5</v>
      </c>
      <c r="AP42" s="15">
        <v>2</v>
      </c>
      <c r="AQ42" s="15">
        <v>4</v>
      </c>
      <c r="AR42" s="16"/>
      <c r="AS42" s="54"/>
    </row>
    <row r="43" spans="1:45" x14ac:dyDescent="0.25">
      <c r="A43" s="72"/>
      <c r="B43" s="69"/>
      <c r="C43" s="69"/>
      <c r="D43" s="39">
        <v>3</v>
      </c>
      <c r="E43" s="40">
        <v>4</v>
      </c>
      <c r="F43" s="40">
        <v>4</v>
      </c>
      <c r="G43" s="40">
        <v>3</v>
      </c>
      <c r="H43" s="40">
        <v>1</v>
      </c>
      <c r="I43" s="40">
        <v>0</v>
      </c>
      <c r="J43" s="40">
        <v>1</v>
      </c>
      <c r="K43" s="40">
        <v>2</v>
      </c>
      <c r="L43" s="40">
        <v>1</v>
      </c>
      <c r="M43" s="40">
        <v>0</v>
      </c>
      <c r="N43" s="40">
        <v>1</v>
      </c>
      <c r="O43" s="41">
        <v>1</v>
      </c>
      <c r="P43" s="24">
        <f>SUM(D43:O43)</f>
        <v>21</v>
      </c>
      <c r="Q43" s="52">
        <f>P43*E129</f>
        <v>43.75</v>
      </c>
      <c r="R43" s="42">
        <v>3</v>
      </c>
      <c r="S43" s="40">
        <v>4</v>
      </c>
      <c r="T43" s="40">
        <v>4</v>
      </c>
      <c r="U43" s="40">
        <v>3</v>
      </c>
      <c r="V43" s="40">
        <v>0</v>
      </c>
      <c r="W43" s="40">
        <v>0</v>
      </c>
      <c r="X43" s="40">
        <v>0</v>
      </c>
      <c r="Y43" s="40">
        <v>1</v>
      </c>
      <c r="Z43" s="40">
        <v>1</v>
      </c>
      <c r="AA43" s="40">
        <v>0</v>
      </c>
      <c r="AB43" s="40">
        <v>1</v>
      </c>
      <c r="AC43" s="40">
        <v>0</v>
      </c>
      <c r="AD43" s="24">
        <f>SUM(R43:AC43)</f>
        <v>17</v>
      </c>
      <c r="AE43" s="52">
        <f>AD43*E129</f>
        <v>35.416666666666671</v>
      </c>
      <c r="AF43" s="39">
        <v>3</v>
      </c>
      <c r="AG43" s="40">
        <v>4</v>
      </c>
      <c r="AH43" s="40">
        <v>3</v>
      </c>
      <c r="AI43" s="40">
        <v>3</v>
      </c>
      <c r="AJ43" s="40">
        <v>1</v>
      </c>
      <c r="AK43" s="40">
        <v>0</v>
      </c>
      <c r="AL43" s="40">
        <v>0</v>
      </c>
      <c r="AM43" s="40">
        <v>2</v>
      </c>
      <c r="AN43" s="40">
        <v>1</v>
      </c>
      <c r="AO43" s="40">
        <v>0</v>
      </c>
      <c r="AP43" s="40">
        <v>1</v>
      </c>
      <c r="AQ43" s="40">
        <v>1</v>
      </c>
      <c r="AR43" s="24">
        <f>SUM(AF43:AQ43)</f>
        <v>19</v>
      </c>
      <c r="AS43" s="55">
        <f>AR43*E129</f>
        <v>39.583333333333336</v>
      </c>
    </row>
    <row r="44" spans="1:45" x14ac:dyDescent="0.25">
      <c r="A44" s="71">
        <v>24</v>
      </c>
      <c r="B44" s="68">
        <v>19</v>
      </c>
      <c r="C44" s="68">
        <v>1</v>
      </c>
      <c r="D44" s="14">
        <v>5</v>
      </c>
      <c r="E44" s="15">
        <v>1</v>
      </c>
      <c r="F44" s="15">
        <v>5</v>
      </c>
      <c r="G44" s="15">
        <v>1</v>
      </c>
      <c r="H44" s="15">
        <v>1</v>
      </c>
      <c r="I44" s="15">
        <v>5</v>
      </c>
      <c r="J44" s="15">
        <v>1</v>
      </c>
      <c r="K44" s="15">
        <v>5</v>
      </c>
      <c r="L44" s="15">
        <v>1</v>
      </c>
      <c r="M44" s="15">
        <v>5</v>
      </c>
      <c r="N44" s="15">
        <v>1</v>
      </c>
      <c r="O44" s="16">
        <v>3</v>
      </c>
      <c r="P44" s="16"/>
      <c r="Q44" s="53"/>
      <c r="R44" s="17">
        <v>4</v>
      </c>
      <c r="S44" s="15">
        <v>2</v>
      </c>
      <c r="T44" s="15">
        <v>5</v>
      </c>
      <c r="U44" s="15">
        <v>1</v>
      </c>
      <c r="V44" s="15">
        <v>1</v>
      </c>
      <c r="W44" s="15">
        <v>4</v>
      </c>
      <c r="X44" s="15">
        <v>2</v>
      </c>
      <c r="Y44" s="15">
        <v>5</v>
      </c>
      <c r="Z44" s="15">
        <v>1</v>
      </c>
      <c r="AA44" s="15">
        <v>4</v>
      </c>
      <c r="AB44" s="15">
        <v>1</v>
      </c>
      <c r="AC44" s="15">
        <v>2</v>
      </c>
      <c r="AD44" s="16"/>
      <c r="AE44" s="53"/>
      <c r="AF44" s="14">
        <v>4</v>
      </c>
      <c r="AG44" s="15">
        <v>1</v>
      </c>
      <c r="AH44" s="15">
        <v>5</v>
      </c>
      <c r="AI44" s="15">
        <v>1</v>
      </c>
      <c r="AJ44" s="15">
        <v>1</v>
      </c>
      <c r="AK44" s="15">
        <v>5</v>
      </c>
      <c r="AL44" s="15">
        <v>1</v>
      </c>
      <c r="AM44" s="15">
        <v>5</v>
      </c>
      <c r="AN44" s="15">
        <v>1</v>
      </c>
      <c r="AO44" s="15">
        <v>5</v>
      </c>
      <c r="AP44" s="15">
        <v>1</v>
      </c>
      <c r="AQ44" s="15">
        <v>3</v>
      </c>
      <c r="AR44" s="16"/>
      <c r="AS44" s="54"/>
    </row>
    <row r="45" spans="1:45" x14ac:dyDescent="0.25">
      <c r="A45" s="72"/>
      <c r="B45" s="69"/>
      <c r="C45" s="69"/>
      <c r="D45" s="39">
        <v>4</v>
      </c>
      <c r="E45" s="40">
        <v>4</v>
      </c>
      <c r="F45" s="40">
        <v>4</v>
      </c>
      <c r="G45" s="40">
        <v>4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2</v>
      </c>
      <c r="P45" s="24">
        <f>SUM(D45:O45)</f>
        <v>18</v>
      </c>
      <c r="Q45" s="52">
        <f>P45*E129</f>
        <v>37.5</v>
      </c>
      <c r="R45" s="42">
        <v>3</v>
      </c>
      <c r="S45" s="40">
        <v>3</v>
      </c>
      <c r="T45" s="40">
        <v>4</v>
      </c>
      <c r="U45" s="40">
        <v>4</v>
      </c>
      <c r="V45" s="40">
        <v>0</v>
      </c>
      <c r="W45" s="40">
        <v>1</v>
      </c>
      <c r="X45" s="40">
        <v>1</v>
      </c>
      <c r="Y45" s="40">
        <v>0</v>
      </c>
      <c r="Z45" s="40">
        <v>0</v>
      </c>
      <c r="AA45" s="40">
        <v>1</v>
      </c>
      <c r="AB45" s="40">
        <v>0</v>
      </c>
      <c r="AC45" s="40">
        <v>3</v>
      </c>
      <c r="AD45" s="24">
        <f>SUM(R45:AC45)</f>
        <v>20</v>
      </c>
      <c r="AE45" s="52">
        <f>AD45*E129</f>
        <v>41.666666666666671</v>
      </c>
      <c r="AF45" s="39">
        <v>3</v>
      </c>
      <c r="AG45" s="40">
        <v>4</v>
      </c>
      <c r="AH45" s="40">
        <v>4</v>
      </c>
      <c r="AI45" s="40">
        <v>4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2</v>
      </c>
      <c r="AR45" s="24">
        <f>SUM(AF45:AQ45)</f>
        <v>17</v>
      </c>
      <c r="AS45" s="55">
        <f>AR45*E129</f>
        <v>35.416666666666671</v>
      </c>
    </row>
    <row r="46" spans="1:45" x14ac:dyDescent="0.25">
      <c r="A46" s="71">
        <v>25</v>
      </c>
      <c r="B46" s="68">
        <v>19</v>
      </c>
      <c r="C46" s="68">
        <v>1</v>
      </c>
      <c r="D46" s="14">
        <v>4</v>
      </c>
      <c r="E46" s="15">
        <v>2</v>
      </c>
      <c r="F46" s="15">
        <v>4</v>
      </c>
      <c r="G46" s="15">
        <v>1</v>
      </c>
      <c r="H46" s="15">
        <v>1</v>
      </c>
      <c r="I46" s="15">
        <v>4</v>
      </c>
      <c r="J46" s="15">
        <v>2</v>
      </c>
      <c r="K46" s="15">
        <v>4</v>
      </c>
      <c r="L46" s="15">
        <v>2</v>
      </c>
      <c r="M46" s="15">
        <v>5</v>
      </c>
      <c r="N46" s="15">
        <v>2</v>
      </c>
      <c r="O46" s="16">
        <v>2</v>
      </c>
      <c r="P46" s="16"/>
      <c r="Q46" s="53"/>
      <c r="R46" s="17">
        <v>4</v>
      </c>
      <c r="S46" s="15">
        <v>3</v>
      </c>
      <c r="T46" s="15">
        <v>4</v>
      </c>
      <c r="U46" s="15">
        <v>1</v>
      </c>
      <c r="V46" s="15">
        <v>1</v>
      </c>
      <c r="W46" s="15">
        <v>4</v>
      </c>
      <c r="X46" s="15">
        <v>3</v>
      </c>
      <c r="Y46" s="15">
        <v>4</v>
      </c>
      <c r="Z46" s="15">
        <v>2</v>
      </c>
      <c r="AA46" s="15">
        <v>2</v>
      </c>
      <c r="AB46" s="15">
        <v>3</v>
      </c>
      <c r="AC46" s="15">
        <v>1</v>
      </c>
      <c r="AD46" s="16"/>
      <c r="AE46" s="53"/>
      <c r="AF46" s="14">
        <v>4</v>
      </c>
      <c r="AG46" s="15">
        <v>2</v>
      </c>
      <c r="AH46" s="15">
        <v>4</v>
      </c>
      <c r="AI46" s="15">
        <v>1</v>
      </c>
      <c r="AJ46" s="15">
        <v>2</v>
      </c>
      <c r="AK46" s="15">
        <v>4</v>
      </c>
      <c r="AL46" s="15">
        <v>1</v>
      </c>
      <c r="AM46" s="15">
        <v>3</v>
      </c>
      <c r="AN46" s="15">
        <v>4</v>
      </c>
      <c r="AO46" s="15">
        <v>2</v>
      </c>
      <c r="AP46" s="15">
        <v>2</v>
      </c>
      <c r="AQ46" s="15">
        <v>3</v>
      </c>
      <c r="AR46" s="16"/>
      <c r="AS46" s="54"/>
    </row>
    <row r="47" spans="1:45" x14ac:dyDescent="0.25">
      <c r="A47" s="72"/>
      <c r="B47" s="69"/>
      <c r="C47" s="69"/>
      <c r="D47" s="39">
        <v>3</v>
      </c>
      <c r="E47" s="40">
        <v>3</v>
      </c>
      <c r="F47" s="40">
        <v>3</v>
      </c>
      <c r="G47" s="40">
        <v>4</v>
      </c>
      <c r="H47" s="40">
        <v>0</v>
      </c>
      <c r="I47" s="40">
        <v>1</v>
      </c>
      <c r="J47" s="40">
        <v>1</v>
      </c>
      <c r="K47" s="40">
        <v>1</v>
      </c>
      <c r="L47" s="40">
        <v>1</v>
      </c>
      <c r="M47" s="40">
        <v>0</v>
      </c>
      <c r="N47" s="40">
        <v>1</v>
      </c>
      <c r="O47" s="41">
        <v>3</v>
      </c>
      <c r="P47" s="24">
        <f>SUM(D47:O47)</f>
        <v>21</v>
      </c>
      <c r="Q47" s="52">
        <f>P47*E129</f>
        <v>43.75</v>
      </c>
      <c r="R47" s="42">
        <v>3</v>
      </c>
      <c r="S47" s="40">
        <v>2</v>
      </c>
      <c r="T47" s="40">
        <v>3</v>
      </c>
      <c r="U47" s="40">
        <v>4</v>
      </c>
      <c r="V47" s="40">
        <v>0</v>
      </c>
      <c r="W47" s="40">
        <v>1</v>
      </c>
      <c r="X47" s="40">
        <v>2</v>
      </c>
      <c r="Y47" s="40">
        <v>1</v>
      </c>
      <c r="Z47" s="40">
        <v>1</v>
      </c>
      <c r="AA47" s="40">
        <v>3</v>
      </c>
      <c r="AB47" s="40">
        <v>2</v>
      </c>
      <c r="AC47" s="40">
        <v>4</v>
      </c>
      <c r="AD47" s="24">
        <f>SUM(R47:AC47)</f>
        <v>26</v>
      </c>
      <c r="AE47" s="52">
        <f>AD47*E129</f>
        <v>54.166666666666671</v>
      </c>
      <c r="AF47" s="39">
        <v>3</v>
      </c>
      <c r="AG47" s="40">
        <v>3</v>
      </c>
      <c r="AH47" s="40">
        <v>3</v>
      </c>
      <c r="AI47" s="40">
        <v>4</v>
      </c>
      <c r="AJ47" s="40">
        <v>1</v>
      </c>
      <c r="AK47" s="40">
        <v>1</v>
      </c>
      <c r="AL47" s="40">
        <v>0</v>
      </c>
      <c r="AM47" s="40">
        <v>2</v>
      </c>
      <c r="AN47" s="40">
        <v>3</v>
      </c>
      <c r="AO47" s="40">
        <v>3</v>
      </c>
      <c r="AP47" s="40">
        <v>1</v>
      </c>
      <c r="AQ47" s="40">
        <v>2</v>
      </c>
      <c r="AR47" s="24">
        <f>SUM(AF47:AQ47)</f>
        <v>26</v>
      </c>
      <c r="AS47" s="55">
        <f>AR47*E129</f>
        <v>54.166666666666671</v>
      </c>
    </row>
    <row r="48" spans="1:45" x14ac:dyDescent="0.25">
      <c r="A48" s="71">
        <v>26</v>
      </c>
      <c r="B48" s="68">
        <v>18</v>
      </c>
      <c r="C48" s="68">
        <v>1</v>
      </c>
      <c r="D48" s="14">
        <v>4</v>
      </c>
      <c r="E48" s="15">
        <v>1</v>
      </c>
      <c r="F48" s="15">
        <v>5</v>
      </c>
      <c r="G48" s="15">
        <v>1</v>
      </c>
      <c r="H48" s="15">
        <v>1</v>
      </c>
      <c r="I48" s="15">
        <v>5</v>
      </c>
      <c r="J48" s="15">
        <v>1</v>
      </c>
      <c r="K48" s="15">
        <v>5</v>
      </c>
      <c r="L48" s="15">
        <v>1</v>
      </c>
      <c r="M48" s="15">
        <v>5</v>
      </c>
      <c r="N48" s="15">
        <v>1</v>
      </c>
      <c r="O48" s="16">
        <v>2</v>
      </c>
      <c r="P48" s="16"/>
      <c r="Q48" s="53"/>
      <c r="R48" s="17">
        <v>4</v>
      </c>
      <c r="S48" s="15">
        <v>2</v>
      </c>
      <c r="T48" s="15">
        <v>3</v>
      </c>
      <c r="U48" s="15">
        <v>1</v>
      </c>
      <c r="V48" s="15">
        <v>2</v>
      </c>
      <c r="W48" s="15">
        <v>3</v>
      </c>
      <c r="X48" s="15">
        <v>1</v>
      </c>
      <c r="Y48" s="15">
        <v>4</v>
      </c>
      <c r="Z48" s="15">
        <v>2</v>
      </c>
      <c r="AA48" s="15">
        <v>2</v>
      </c>
      <c r="AB48" s="15">
        <v>3</v>
      </c>
      <c r="AC48" s="15">
        <v>2</v>
      </c>
      <c r="AD48" s="16"/>
      <c r="AE48" s="53"/>
      <c r="AF48" s="14">
        <v>4</v>
      </c>
      <c r="AG48" s="15">
        <v>1</v>
      </c>
      <c r="AH48" s="15">
        <v>5</v>
      </c>
      <c r="AI48" s="15">
        <v>1</v>
      </c>
      <c r="AJ48" s="15">
        <v>1</v>
      </c>
      <c r="AK48" s="15">
        <v>5</v>
      </c>
      <c r="AL48" s="15">
        <v>1</v>
      </c>
      <c r="AM48" s="15">
        <v>5</v>
      </c>
      <c r="AN48" s="15">
        <v>1</v>
      </c>
      <c r="AO48" s="15">
        <v>2</v>
      </c>
      <c r="AP48" s="15">
        <v>1</v>
      </c>
      <c r="AQ48" s="15">
        <v>1</v>
      </c>
      <c r="AR48" s="16"/>
      <c r="AS48" s="54"/>
    </row>
    <row r="49" spans="1:45" x14ac:dyDescent="0.25">
      <c r="A49" s="72"/>
      <c r="B49" s="69"/>
      <c r="C49" s="69"/>
      <c r="D49" s="39">
        <v>3</v>
      </c>
      <c r="E49" s="40">
        <v>4</v>
      </c>
      <c r="F49" s="40">
        <v>4</v>
      </c>
      <c r="G49" s="40">
        <v>4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3</v>
      </c>
      <c r="P49" s="24">
        <f>SUM(D49:O49)</f>
        <v>18</v>
      </c>
      <c r="Q49" s="52">
        <f>P49*E129</f>
        <v>37.5</v>
      </c>
      <c r="R49" s="42">
        <v>3</v>
      </c>
      <c r="S49" s="40">
        <v>3</v>
      </c>
      <c r="T49" s="40">
        <v>2</v>
      </c>
      <c r="U49" s="40">
        <v>4</v>
      </c>
      <c r="V49" s="40">
        <v>1</v>
      </c>
      <c r="W49" s="40">
        <v>2</v>
      </c>
      <c r="X49" s="40">
        <v>0</v>
      </c>
      <c r="Y49" s="40">
        <v>1</v>
      </c>
      <c r="Z49" s="40">
        <v>1</v>
      </c>
      <c r="AA49" s="40">
        <v>3</v>
      </c>
      <c r="AB49" s="40">
        <v>2</v>
      </c>
      <c r="AC49" s="40">
        <v>3</v>
      </c>
      <c r="AD49" s="24">
        <f>SUM(R49:AC49)</f>
        <v>25</v>
      </c>
      <c r="AE49" s="52">
        <f>AD49*E129</f>
        <v>52.083333333333336</v>
      </c>
      <c r="AF49" s="39">
        <v>3</v>
      </c>
      <c r="AG49" s="40">
        <v>4</v>
      </c>
      <c r="AH49" s="40">
        <v>4</v>
      </c>
      <c r="AI49" s="40">
        <v>4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3</v>
      </c>
      <c r="AP49" s="40">
        <v>0</v>
      </c>
      <c r="AQ49" s="40">
        <v>4</v>
      </c>
      <c r="AR49" s="24">
        <f>SUM(AF49:AQ49)</f>
        <v>22</v>
      </c>
      <c r="AS49" s="55">
        <f>AR49*E129</f>
        <v>45.833333333333336</v>
      </c>
    </row>
    <row r="50" spans="1:45" x14ac:dyDescent="0.25">
      <c r="A50" s="71">
        <v>27</v>
      </c>
      <c r="B50" s="68">
        <v>20</v>
      </c>
      <c r="C50" s="68">
        <v>1</v>
      </c>
      <c r="D50" s="14">
        <v>5</v>
      </c>
      <c r="E50" s="15">
        <v>1</v>
      </c>
      <c r="F50" s="15">
        <v>5</v>
      </c>
      <c r="G50" s="15">
        <v>1</v>
      </c>
      <c r="H50" s="15">
        <v>2</v>
      </c>
      <c r="I50" s="15">
        <v>5</v>
      </c>
      <c r="J50" s="15">
        <v>1</v>
      </c>
      <c r="K50" s="15">
        <v>4</v>
      </c>
      <c r="L50" s="15">
        <v>1</v>
      </c>
      <c r="M50" s="15">
        <v>5</v>
      </c>
      <c r="N50" s="15">
        <v>2</v>
      </c>
      <c r="O50" s="16">
        <v>4</v>
      </c>
      <c r="P50" s="16"/>
      <c r="Q50" s="53"/>
      <c r="R50" s="17">
        <v>5</v>
      </c>
      <c r="S50" s="15">
        <v>1</v>
      </c>
      <c r="T50" s="15">
        <v>5</v>
      </c>
      <c r="U50" s="15">
        <v>1</v>
      </c>
      <c r="V50" s="15">
        <v>2</v>
      </c>
      <c r="W50" s="15">
        <v>5</v>
      </c>
      <c r="X50" s="15">
        <v>2</v>
      </c>
      <c r="Y50" s="15">
        <v>5</v>
      </c>
      <c r="Z50" s="15">
        <v>1</v>
      </c>
      <c r="AA50" s="15">
        <v>4</v>
      </c>
      <c r="AB50" s="15">
        <v>1</v>
      </c>
      <c r="AC50" s="15">
        <v>3</v>
      </c>
      <c r="AD50" s="16"/>
      <c r="AE50" s="53"/>
      <c r="AF50" s="14">
        <v>5</v>
      </c>
      <c r="AG50" s="15">
        <v>2</v>
      </c>
      <c r="AH50" s="15">
        <v>5</v>
      </c>
      <c r="AI50" s="15">
        <v>1</v>
      </c>
      <c r="AJ50" s="15">
        <v>3</v>
      </c>
      <c r="AK50" s="15">
        <v>4</v>
      </c>
      <c r="AL50" s="15">
        <v>4</v>
      </c>
      <c r="AM50" s="15">
        <v>2</v>
      </c>
      <c r="AN50" s="15">
        <v>4</v>
      </c>
      <c r="AO50" s="15">
        <v>1</v>
      </c>
      <c r="AP50" s="15">
        <v>1</v>
      </c>
      <c r="AQ50" s="15">
        <v>3</v>
      </c>
      <c r="AR50" s="16"/>
      <c r="AS50" s="54"/>
    </row>
    <row r="51" spans="1:45" x14ac:dyDescent="0.25">
      <c r="A51" s="72"/>
      <c r="B51" s="69"/>
      <c r="C51" s="69"/>
      <c r="D51" s="39">
        <v>4</v>
      </c>
      <c r="E51" s="40">
        <v>4</v>
      </c>
      <c r="F51" s="40">
        <v>4</v>
      </c>
      <c r="G51" s="40">
        <v>4</v>
      </c>
      <c r="H51" s="40">
        <v>1</v>
      </c>
      <c r="I51" s="40">
        <v>0</v>
      </c>
      <c r="J51" s="40">
        <v>0</v>
      </c>
      <c r="K51" s="40">
        <v>1</v>
      </c>
      <c r="L51" s="40">
        <v>0</v>
      </c>
      <c r="M51" s="40">
        <v>0</v>
      </c>
      <c r="N51" s="40">
        <v>1</v>
      </c>
      <c r="O51" s="41">
        <v>1</v>
      </c>
      <c r="P51" s="24">
        <f>SUM(D51:O51)</f>
        <v>20</v>
      </c>
      <c r="Q51" s="52">
        <f>P51*E129</f>
        <v>41.666666666666671</v>
      </c>
      <c r="R51" s="42">
        <v>4</v>
      </c>
      <c r="S51" s="40">
        <v>4</v>
      </c>
      <c r="T51" s="40">
        <v>4</v>
      </c>
      <c r="U51" s="40">
        <v>4</v>
      </c>
      <c r="V51" s="40">
        <v>1</v>
      </c>
      <c r="W51" s="40">
        <v>0</v>
      </c>
      <c r="X51" s="40">
        <v>1</v>
      </c>
      <c r="Y51" s="40">
        <v>0</v>
      </c>
      <c r="Z51" s="40">
        <v>0</v>
      </c>
      <c r="AA51" s="40">
        <v>1</v>
      </c>
      <c r="AB51" s="40">
        <v>0</v>
      </c>
      <c r="AC51" s="40">
        <v>2</v>
      </c>
      <c r="AD51" s="24">
        <f>SUM(R51:AC51)</f>
        <v>21</v>
      </c>
      <c r="AE51" s="52">
        <f>AD51*E129</f>
        <v>43.75</v>
      </c>
      <c r="AF51" s="39">
        <v>4</v>
      </c>
      <c r="AG51" s="40">
        <v>3</v>
      </c>
      <c r="AH51" s="40">
        <v>4</v>
      </c>
      <c r="AI51" s="40">
        <v>4</v>
      </c>
      <c r="AJ51" s="40">
        <v>2</v>
      </c>
      <c r="AK51" s="40">
        <v>1</v>
      </c>
      <c r="AL51" s="40">
        <v>3</v>
      </c>
      <c r="AM51" s="40">
        <v>3</v>
      </c>
      <c r="AN51" s="40">
        <v>3</v>
      </c>
      <c r="AO51" s="40">
        <v>4</v>
      </c>
      <c r="AP51" s="40">
        <v>0</v>
      </c>
      <c r="AQ51" s="40">
        <v>2</v>
      </c>
      <c r="AR51" s="24">
        <f>SUM(AF51:AQ51)</f>
        <v>33</v>
      </c>
      <c r="AS51" s="55">
        <f>AR51*E129</f>
        <v>68.75</v>
      </c>
    </row>
    <row r="52" spans="1:45" x14ac:dyDescent="0.25">
      <c r="A52" s="71">
        <v>28</v>
      </c>
      <c r="B52" s="68">
        <v>20</v>
      </c>
      <c r="C52" s="68">
        <v>1</v>
      </c>
      <c r="D52" s="14">
        <v>4</v>
      </c>
      <c r="E52" s="15">
        <v>2</v>
      </c>
      <c r="F52" s="15">
        <v>5</v>
      </c>
      <c r="G52" s="15">
        <v>1</v>
      </c>
      <c r="H52" s="15">
        <v>1</v>
      </c>
      <c r="I52" s="15">
        <v>4</v>
      </c>
      <c r="J52" s="15">
        <v>2</v>
      </c>
      <c r="K52" s="15">
        <v>4</v>
      </c>
      <c r="L52" s="15">
        <v>2</v>
      </c>
      <c r="M52" s="15">
        <v>4</v>
      </c>
      <c r="N52" s="15">
        <v>2</v>
      </c>
      <c r="O52" s="16">
        <v>3</v>
      </c>
      <c r="P52" s="16"/>
      <c r="Q52" s="53"/>
      <c r="R52" s="17">
        <v>4</v>
      </c>
      <c r="S52" s="15">
        <v>1</v>
      </c>
      <c r="T52" s="15">
        <v>5</v>
      </c>
      <c r="U52" s="15">
        <v>1</v>
      </c>
      <c r="V52" s="15">
        <v>1</v>
      </c>
      <c r="W52" s="15">
        <v>4</v>
      </c>
      <c r="X52" s="15">
        <v>1</v>
      </c>
      <c r="Y52" s="15">
        <v>4</v>
      </c>
      <c r="Z52" s="15">
        <v>2</v>
      </c>
      <c r="AA52" s="15">
        <v>5</v>
      </c>
      <c r="AB52" s="15">
        <v>1</v>
      </c>
      <c r="AC52" s="15">
        <v>4</v>
      </c>
      <c r="AD52" s="16"/>
      <c r="AE52" s="53"/>
      <c r="AF52" s="14">
        <v>4</v>
      </c>
      <c r="AG52" s="15">
        <v>4</v>
      </c>
      <c r="AH52" s="15">
        <v>5</v>
      </c>
      <c r="AI52" s="15">
        <v>1</v>
      </c>
      <c r="AJ52" s="15">
        <v>1</v>
      </c>
      <c r="AK52" s="15">
        <v>4</v>
      </c>
      <c r="AL52" s="15">
        <v>3</v>
      </c>
      <c r="AM52" s="15">
        <v>4</v>
      </c>
      <c r="AN52" s="15">
        <v>1</v>
      </c>
      <c r="AO52" s="15">
        <v>2</v>
      </c>
      <c r="AP52" s="15">
        <v>1</v>
      </c>
      <c r="AQ52" s="15">
        <v>3</v>
      </c>
      <c r="AR52" s="16"/>
      <c r="AS52" s="54"/>
    </row>
    <row r="53" spans="1:45" x14ac:dyDescent="0.25">
      <c r="A53" s="72"/>
      <c r="B53" s="69"/>
      <c r="C53" s="69"/>
      <c r="D53" s="39">
        <v>3</v>
      </c>
      <c r="E53" s="40">
        <v>3</v>
      </c>
      <c r="F53" s="40">
        <v>4</v>
      </c>
      <c r="G53" s="40">
        <v>4</v>
      </c>
      <c r="H53" s="40">
        <v>0</v>
      </c>
      <c r="I53" s="40">
        <v>1</v>
      </c>
      <c r="J53" s="40">
        <v>1</v>
      </c>
      <c r="K53" s="40">
        <v>1</v>
      </c>
      <c r="L53" s="40">
        <v>1</v>
      </c>
      <c r="M53" s="40">
        <v>1</v>
      </c>
      <c r="N53" s="40">
        <v>1</v>
      </c>
      <c r="O53" s="41">
        <v>2</v>
      </c>
      <c r="P53" s="24">
        <f>SUM(D53:O53)</f>
        <v>22</v>
      </c>
      <c r="Q53" s="52">
        <f>P53*E129</f>
        <v>45.833333333333336</v>
      </c>
      <c r="R53" s="42">
        <v>3</v>
      </c>
      <c r="S53" s="40">
        <v>4</v>
      </c>
      <c r="T53" s="40">
        <v>4</v>
      </c>
      <c r="U53" s="40">
        <v>4</v>
      </c>
      <c r="V53" s="40">
        <v>0</v>
      </c>
      <c r="W53" s="40">
        <v>1</v>
      </c>
      <c r="X53" s="40">
        <v>0</v>
      </c>
      <c r="Y53" s="40">
        <v>1</v>
      </c>
      <c r="Z53" s="40">
        <v>1</v>
      </c>
      <c r="AA53" s="40">
        <v>0</v>
      </c>
      <c r="AB53" s="40">
        <v>0</v>
      </c>
      <c r="AC53" s="40">
        <v>1</v>
      </c>
      <c r="AD53" s="24">
        <f>SUM(R53:AC53)</f>
        <v>19</v>
      </c>
      <c r="AE53" s="52">
        <f>AD53*E129</f>
        <v>39.583333333333336</v>
      </c>
      <c r="AF53" s="39">
        <v>3</v>
      </c>
      <c r="AG53" s="40">
        <v>1</v>
      </c>
      <c r="AH53" s="40">
        <v>4</v>
      </c>
      <c r="AI53" s="40">
        <v>4</v>
      </c>
      <c r="AJ53" s="40">
        <v>0</v>
      </c>
      <c r="AK53" s="40">
        <v>1</v>
      </c>
      <c r="AL53" s="40">
        <v>2</v>
      </c>
      <c r="AM53" s="40">
        <v>1</v>
      </c>
      <c r="AN53" s="40">
        <v>0</v>
      </c>
      <c r="AO53" s="40">
        <v>3</v>
      </c>
      <c r="AP53" s="40">
        <v>0</v>
      </c>
      <c r="AQ53" s="40">
        <v>2</v>
      </c>
      <c r="AR53" s="24">
        <f>SUM(AF53:AQ53)</f>
        <v>21</v>
      </c>
      <c r="AS53" s="55">
        <f>AR53*E129</f>
        <v>43.75</v>
      </c>
    </row>
    <row r="54" spans="1:45" x14ac:dyDescent="0.25">
      <c r="A54" s="71">
        <v>29</v>
      </c>
      <c r="B54" s="68">
        <v>22</v>
      </c>
      <c r="C54" s="68">
        <v>1</v>
      </c>
      <c r="D54" s="14">
        <v>3</v>
      </c>
      <c r="E54" s="15">
        <v>1</v>
      </c>
      <c r="F54" s="15">
        <v>5</v>
      </c>
      <c r="G54" s="15">
        <v>1</v>
      </c>
      <c r="H54" s="15">
        <v>1</v>
      </c>
      <c r="I54" s="15">
        <v>4</v>
      </c>
      <c r="J54" s="15">
        <v>1</v>
      </c>
      <c r="K54" s="15">
        <v>4</v>
      </c>
      <c r="L54" s="15">
        <v>2</v>
      </c>
      <c r="M54" s="15">
        <v>5</v>
      </c>
      <c r="N54" s="15">
        <v>1</v>
      </c>
      <c r="O54" s="16">
        <v>3</v>
      </c>
      <c r="P54" s="16"/>
      <c r="Q54" s="53"/>
      <c r="R54" s="17">
        <v>4</v>
      </c>
      <c r="S54" s="15">
        <v>1</v>
      </c>
      <c r="T54" s="15">
        <v>5</v>
      </c>
      <c r="U54" s="15">
        <v>1</v>
      </c>
      <c r="V54" s="15">
        <v>1</v>
      </c>
      <c r="W54" s="15">
        <v>3</v>
      </c>
      <c r="X54" s="15">
        <v>1</v>
      </c>
      <c r="Y54" s="15">
        <v>4</v>
      </c>
      <c r="Z54" s="15">
        <v>1</v>
      </c>
      <c r="AA54" s="15">
        <v>5</v>
      </c>
      <c r="AB54" s="15">
        <v>1</v>
      </c>
      <c r="AC54" s="15">
        <v>1</v>
      </c>
      <c r="AD54" s="16"/>
      <c r="AE54" s="53"/>
      <c r="AF54" s="14">
        <v>3</v>
      </c>
      <c r="AG54" s="15">
        <v>1</v>
      </c>
      <c r="AH54" s="15">
        <v>5</v>
      </c>
      <c r="AI54" s="15">
        <v>1</v>
      </c>
      <c r="AJ54" s="15">
        <v>1</v>
      </c>
      <c r="AK54" s="15">
        <v>4</v>
      </c>
      <c r="AL54" s="15">
        <v>1</v>
      </c>
      <c r="AM54" s="15">
        <v>2</v>
      </c>
      <c r="AN54" s="15">
        <v>2</v>
      </c>
      <c r="AO54" s="15">
        <v>3</v>
      </c>
      <c r="AP54" s="15">
        <v>1</v>
      </c>
      <c r="AQ54" s="15">
        <v>1</v>
      </c>
      <c r="AR54" s="16"/>
      <c r="AS54" s="54"/>
    </row>
    <row r="55" spans="1:45" x14ac:dyDescent="0.25">
      <c r="A55" s="72"/>
      <c r="B55" s="69"/>
      <c r="C55" s="69"/>
      <c r="D55" s="39">
        <v>2</v>
      </c>
      <c r="E55" s="40">
        <v>4</v>
      </c>
      <c r="F55" s="40">
        <v>4</v>
      </c>
      <c r="G55" s="40">
        <v>4</v>
      </c>
      <c r="H55" s="40">
        <v>0</v>
      </c>
      <c r="I55" s="40">
        <v>1</v>
      </c>
      <c r="J55" s="40">
        <v>0</v>
      </c>
      <c r="K55" s="40">
        <v>1</v>
      </c>
      <c r="L55" s="40">
        <v>1</v>
      </c>
      <c r="M55" s="40">
        <v>0</v>
      </c>
      <c r="N55" s="40">
        <v>0</v>
      </c>
      <c r="O55" s="41">
        <v>2</v>
      </c>
      <c r="P55" s="24">
        <f>SUM(D55:O55)</f>
        <v>19</v>
      </c>
      <c r="Q55" s="52">
        <f>P55*E129</f>
        <v>39.583333333333336</v>
      </c>
      <c r="R55" s="42">
        <v>3</v>
      </c>
      <c r="S55" s="40">
        <v>4</v>
      </c>
      <c r="T55" s="40">
        <v>4</v>
      </c>
      <c r="U55" s="40">
        <v>4</v>
      </c>
      <c r="V55" s="40">
        <v>0</v>
      </c>
      <c r="W55" s="40">
        <v>2</v>
      </c>
      <c r="X55" s="40">
        <v>0</v>
      </c>
      <c r="Y55" s="40">
        <v>1</v>
      </c>
      <c r="Z55" s="40">
        <v>0</v>
      </c>
      <c r="AA55" s="40">
        <v>0</v>
      </c>
      <c r="AB55" s="40">
        <v>0</v>
      </c>
      <c r="AC55" s="40">
        <v>4</v>
      </c>
      <c r="AD55" s="24">
        <f>SUM(R55:AC55)</f>
        <v>22</v>
      </c>
      <c r="AE55" s="52">
        <f>AD55*E129</f>
        <v>45.833333333333336</v>
      </c>
      <c r="AF55" s="39">
        <v>2</v>
      </c>
      <c r="AG55" s="40">
        <v>4</v>
      </c>
      <c r="AH55" s="40">
        <v>4</v>
      </c>
      <c r="AI55" s="40">
        <v>4</v>
      </c>
      <c r="AJ55" s="40">
        <v>0</v>
      </c>
      <c r="AK55" s="40">
        <v>1</v>
      </c>
      <c r="AL55" s="40">
        <v>0</v>
      </c>
      <c r="AM55" s="40">
        <v>3</v>
      </c>
      <c r="AN55" s="40">
        <v>1</v>
      </c>
      <c r="AO55" s="40">
        <v>2</v>
      </c>
      <c r="AP55" s="40">
        <v>0</v>
      </c>
      <c r="AQ55" s="40">
        <v>4</v>
      </c>
      <c r="AR55" s="24">
        <f>SUM(AF55:AQ55)</f>
        <v>25</v>
      </c>
      <c r="AS55" s="55">
        <f>AR55*E129</f>
        <v>52.083333333333336</v>
      </c>
    </row>
    <row r="56" spans="1:45" x14ac:dyDescent="0.25">
      <c r="A56" s="71">
        <v>30</v>
      </c>
      <c r="B56" s="68">
        <v>20</v>
      </c>
      <c r="C56" s="68">
        <v>1</v>
      </c>
      <c r="D56" s="14">
        <v>5</v>
      </c>
      <c r="E56" s="15">
        <v>2</v>
      </c>
      <c r="F56" s="15">
        <v>5</v>
      </c>
      <c r="G56" s="15">
        <v>1</v>
      </c>
      <c r="H56" s="15">
        <v>1</v>
      </c>
      <c r="I56" s="15">
        <v>4</v>
      </c>
      <c r="J56" s="15">
        <v>3</v>
      </c>
      <c r="K56" s="15">
        <v>5</v>
      </c>
      <c r="L56" s="15">
        <v>1</v>
      </c>
      <c r="M56" s="15">
        <v>4</v>
      </c>
      <c r="N56" s="15">
        <v>1</v>
      </c>
      <c r="O56" s="16">
        <v>3</v>
      </c>
      <c r="P56" s="16"/>
      <c r="Q56" s="53"/>
      <c r="R56" s="17">
        <v>5</v>
      </c>
      <c r="S56" s="15">
        <v>1</v>
      </c>
      <c r="T56" s="15">
        <v>5</v>
      </c>
      <c r="U56" s="15">
        <v>2</v>
      </c>
      <c r="V56" s="15">
        <v>2</v>
      </c>
      <c r="W56" s="15">
        <v>4</v>
      </c>
      <c r="X56" s="15">
        <v>1</v>
      </c>
      <c r="Y56" s="15">
        <v>5</v>
      </c>
      <c r="Z56" s="15">
        <v>2</v>
      </c>
      <c r="AA56" s="15">
        <v>5</v>
      </c>
      <c r="AB56" s="15">
        <v>1</v>
      </c>
      <c r="AC56" s="15">
        <v>3</v>
      </c>
      <c r="AD56" s="16"/>
      <c r="AE56" s="53"/>
      <c r="AF56" s="14">
        <v>5</v>
      </c>
      <c r="AG56" s="15">
        <v>1</v>
      </c>
      <c r="AH56" s="15">
        <v>5</v>
      </c>
      <c r="AI56" s="15">
        <v>1</v>
      </c>
      <c r="AJ56" s="15">
        <v>2</v>
      </c>
      <c r="AK56" s="15">
        <v>5</v>
      </c>
      <c r="AL56" s="15">
        <v>1</v>
      </c>
      <c r="AM56" s="15">
        <v>5</v>
      </c>
      <c r="AN56" s="15">
        <v>1</v>
      </c>
      <c r="AO56" s="15">
        <v>3</v>
      </c>
      <c r="AP56" s="15">
        <v>1</v>
      </c>
      <c r="AQ56" s="15">
        <v>3</v>
      </c>
      <c r="AR56" s="16"/>
      <c r="AS56" s="54"/>
    </row>
    <row r="57" spans="1:45" x14ac:dyDescent="0.25">
      <c r="A57" s="72"/>
      <c r="B57" s="69"/>
      <c r="C57" s="69"/>
      <c r="D57" s="39">
        <v>4</v>
      </c>
      <c r="E57" s="40">
        <v>3</v>
      </c>
      <c r="F57" s="40">
        <v>4</v>
      </c>
      <c r="G57" s="40">
        <v>4</v>
      </c>
      <c r="H57" s="40">
        <v>0</v>
      </c>
      <c r="I57" s="40">
        <v>1</v>
      </c>
      <c r="J57" s="40">
        <v>2</v>
      </c>
      <c r="K57" s="40">
        <v>0</v>
      </c>
      <c r="L57" s="40">
        <v>0</v>
      </c>
      <c r="M57" s="40">
        <v>1</v>
      </c>
      <c r="N57" s="40">
        <v>0</v>
      </c>
      <c r="O57" s="41">
        <v>2</v>
      </c>
      <c r="P57" s="24">
        <f>SUM(D57:O57)</f>
        <v>21</v>
      </c>
      <c r="Q57" s="52">
        <f>P57*E129</f>
        <v>43.75</v>
      </c>
      <c r="R57" s="42">
        <v>4</v>
      </c>
      <c r="S57" s="40">
        <v>4</v>
      </c>
      <c r="T57" s="40">
        <v>4</v>
      </c>
      <c r="U57" s="40">
        <v>3</v>
      </c>
      <c r="V57" s="40">
        <v>1</v>
      </c>
      <c r="W57" s="40">
        <v>1</v>
      </c>
      <c r="X57" s="40">
        <v>0</v>
      </c>
      <c r="Y57" s="40">
        <v>0</v>
      </c>
      <c r="Z57" s="40">
        <v>1</v>
      </c>
      <c r="AA57" s="40">
        <v>0</v>
      </c>
      <c r="AB57" s="40">
        <v>0</v>
      </c>
      <c r="AC57" s="40">
        <v>2</v>
      </c>
      <c r="AD57" s="24">
        <f>SUM(R57:AC57)</f>
        <v>20</v>
      </c>
      <c r="AE57" s="52">
        <f>AD57*E129</f>
        <v>41.666666666666671</v>
      </c>
      <c r="AF57" s="39">
        <v>4</v>
      </c>
      <c r="AG57" s="40">
        <v>4</v>
      </c>
      <c r="AH57" s="40">
        <v>4</v>
      </c>
      <c r="AI57" s="40">
        <v>4</v>
      </c>
      <c r="AJ57" s="40">
        <v>1</v>
      </c>
      <c r="AK57" s="40">
        <v>0</v>
      </c>
      <c r="AL57" s="40">
        <v>0</v>
      </c>
      <c r="AM57" s="40">
        <v>0</v>
      </c>
      <c r="AN57" s="40">
        <v>0</v>
      </c>
      <c r="AO57" s="40">
        <v>2</v>
      </c>
      <c r="AP57" s="40">
        <v>0</v>
      </c>
      <c r="AQ57" s="40">
        <v>2</v>
      </c>
      <c r="AR57" s="24">
        <f>SUM(AF57:AQ57)</f>
        <v>21</v>
      </c>
      <c r="AS57" s="55">
        <f>AR57*E129</f>
        <v>43.75</v>
      </c>
    </row>
    <row r="58" spans="1:45" x14ac:dyDescent="0.25">
      <c r="A58" s="71">
        <v>31</v>
      </c>
      <c r="B58" s="68">
        <v>21</v>
      </c>
      <c r="C58" s="68">
        <v>1</v>
      </c>
      <c r="D58" s="14">
        <v>4</v>
      </c>
      <c r="E58" s="15">
        <v>1</v>
      </c>
      <c r="F58" s="15">
        <v>5</v>
      </c>
      <c r="G58" s="15">
        <v>1</v>
      </c>
      <c r="H58" s="15">
        <v>1</v>
      </c>
      <c r="I58" s="15">
        <v>4</v>
      </c>
      <c r="J58" s="15">
        <v>1</v>
      </c>
      <c r="K58" s="15">
        <v>5</v>
      </c>
      <c r="L58" s="15">
        <v>1</v>
      </c>
      <c r="M58" s="15">
        <v>5</v>
      </c>
      <c r="N58" s="15">
        <v>1</v>
      </c>
      <c r="O58" s="16">
        <v>3</v>
      </c>
      <c r="P58" s="16"/>
      <c r="Q58" s="53"/>
      <c r="R58" s="17">
        <v>4</v>
      </c>
      <c r="S58" s="15">
        <v>1</v>
      </c>
      <c r="T58" s="15">
        <v>5</v>
      </c>
      <c r="U58" s="15">
        <v>1</v>
      </c>
      <c r="V58" s="15">
        <v>1</v>
      </c>
      <c r="W58" s="15">
        <v>4</v>
      </c>
      <c r="X58" s="15">
        <v>1</v>
      </c>
      <c r="Y58" s="15">
        <v>5</v>
      </c>
      <c r="Z58" s="15">
        <v>1</v>
      </c>
      <c r="AA58" s="15">
        <v>1</v>
      </c>
      <c r="AB58" s="15">
        <v>1</v>
      </c>
      <c r="AC58" s="15">
        <v>3</v>
      </c>
      <c r="AD58" s="16"/>
      <c r="AE58" s="53"/>
      <c r="AF58" s="14">
        <v>5</v>
      </c>
      <c r="AG58" s="15">
        <v>1</v>
      </c>
      <c r="AH58" s="15">
        <v>5</v>
      </c>
      <c r="AI58" s="15">
        <v>1</v>
      </c>
      <c r="AJ58" s="15">
        <v>1</v>
      </c>
      <c r="AK58" s="15">
        <v>4</v>
      </c>
      <c r="AL58" s="15">
        <v>1</v>
      </c>
      <c r="AM58" s="15">
        <v>5</v>
      </c>
      <c r="AN58" s="15">
        <v>2</v>
      </c>
      <c r="AO58" s="15">
        <v>2</v>
      </c>
      <c r="AP58" s="15">
        <v>1</v>
      </c>
      <c r="AQ58" s="15">
        <v>2</v>
      </c>
      <c r="AR58" s="16"/>
      <c r="AS58" s="54"/>
    </row>
    <row r="59" spans="1:45" x14ac:dyDescent="0.25">
      <c r="A59" s="72"/>
      <c r="B59" s="69"/>
      <c r="C59" s="69"/>
      <c r="D59" s="39">
        <v>3</v>
      </c>
      <c r="E59" s="40">
        <v>4</v>
      </c>
      <c r="F59" s="40">
        <v>4</v>
      </c>
      <c r="G59" s="40">
        <v>4</v>
      </c>
      <c r="H59" s="40">
        <v>0</v>
      </c>
      <c r="I59" s="40">
        <v>1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2</v>
      </c>
      <c r="P59" s="24">
        <f>SUM(D59:O59)</f>
        <v>18</v>
      </c>
      <c r="Q59" s="52">
        <f>P59*E129</f>
        <v>37.5</v>
      </c>
      <c r="R59" s="42">
        <v>3</v>
      </c>
      <c r="S59" s="40">
        <v>4</v>
      </c>
      <c r="T59" s="40">
        <v>4</v>
      </c>
      <c r="U59" s="40">
        <v>4</v>
      </c>
      <c r="V59" s="40">
        <v>0</v>
      </c>
      <c r="W59" s="40">
        <v>1</v>
      </c>
      <c r="X59" s="40">
        <v>0</v>
      </c>
      <c r="Y59" s="40">
        <v>0</v>
      </c>
      <c r="Z59" s="40">
        <v>0</v>
      </c>
      <c r="AA59" s="40">
        <v>4</v>
      </c>
      <c r="AB59" s="40">
        <v>0</v>
      </c>
      <c r="AC59" s="40">
        <v>2</v>
      </c>
      <c r="AD59" s="24">
        <f>SUM(R59:AC59)</f>
        <v>22</v>
      </c>
      <c r="AE59" s="52">
        <f>AD59*E129</f>
        <v>45.833333333333336</v>
      </c>
      <c r="AF59" s="39">
        <v>4</v>
      </c>
      <c r="AG59" s="40">
        <v>4</v>
      </c>
      <c r="AH59" s="40">
        <v>4</v>
      </c>
      <c r="AI59" s="40">
        <v>4</v>
      </c>
      <c r="AJ59" s="40">
        <v>0</v>
      </c>
      <c r="AK59" s="40">
        <v>1</v>
      </c>
      <c r="AL59" s="40">
        <v>0</v>
      </c>
      <c r="AM59" s="40">
        <v>0</v>
      </c>
      <c r="AN59" s="40">
        <v>1</v>
      </c>
      <c r="AO59" s="40">
        <v>3</v>
      </c>
      <c r="AP59" s="40">
        <v>0</v>
      </c>
      <c r="AQ59" s="40">
        <v>3</v>
      </c>
      <c r="AR59" s="24">
        <f>SUM(AF59:AQ59)</f>
        <v>24</v>
      </c>
      <c r="AS59" s="55">
        <f>AR59*E129</f>
        <v>50</v>
      </c>
    </row>
    <row r="60" spans="1:45" x14ac:dyDescent="0.25">
      <c r="A60" s="71">
        <v>32</v>
      </c>
      <c r="B60" s="68">
        <v>21</v>
      </c>
      <c r="C60" s="68">
        <v>1</v>
      </c>
      <c r="D60" s="14">
        <v>4</v>
      </c>
      <c r="E60" s="15">
        <v>1</v>
      </c>
      <c r="F60" s="15">
        <v>5</v>
      </c>
      <c r="G60" s="15">
        <v>1</v>
      </c>
      <c r="H60" s="15">
        <v>1</v>
      </c>
      <c r="I60" s="15">
        <v>4</v>
      </c>
      <c r="J60" s="15">
        <v>1</v>
      </c>
      <c r="K60" s="15">
        <v>5</v>
      </c>
      <c r="L60" s="15">
        <v>1</v>
      </c>
      <c r="M60" s="15">
        <v>5</v>
      </c>
      <c r="N60" s="15">
        <v>1</v>
      </c>
      <c r="O60" s="16">
        <v>4</v>
      </c>
      <c r="P60" s="16"/>
      <c r="Q60" s="53"/>
      <c r="R60" s="17">
        <v>4</v>
      </c>
      <c r="S60" s="15">
        <v>2</v>
      </c>
      <c r="T60" s="15">
        <v>5</v>
      </c>
      <c r="U60" s="15">
        <v>1</v>
      </c>
      <c r="V60" s="15">
        <v>1</v>
      </c>
      <c r="W60" s="15">
        <v>3</v>
      </c>
      <c r="X60" s="15">
        <v>2</v>
      </c>
      <c r="Y60" s="15">
        <v>5</v>
      </c>
      <c r="Z60" s="15">
        <v>1</v>
      </c>
      <c r="AA60" s="15">
        <v>3</v>
      </c>
      <c r="AB60" s="15">
        <v>1</v>
      </c>
      <c r="AC60" s="15">
        <v>4</v>
      </c>
      <c r="AD60" s="16"/>
      <c r="AE60" s="53"/>
      <c r="AF60" s="14">
        <v>4</v>
      </c>
      <c r="AG60" s="15">
        <v>1</v>
      </c>
      <c r="AH60" s="15">
        <v>5</v>
      </c>
      <c r="AI60" s="15">
        <v>1</v>
      </c>
      <c r="AJ60" s="15">
        <v>1</v>
      </c>
      <c r="AK60" s="15">
        <v>2</v>
      </c>
      <c r="AL60" s="15">
        <v>3</v>
      </c>
      <c r="AM60" s="15">
        <v>5</v>
      </c>
      <c r="AN60" s="15">
        <v>1</v>
      </c>
      <c r="AO60" s="15">
        <v>2</v>
      </c>
      <c r="AP60" s="15">
        <v>1</v>
      </c>
      <c r="AQ60" s="15">
        <v>2</v>
      </c>
      <c r="AR60" s="16"/>
      <c r="AS60" s="54"/>
    </row>
    <row r="61" spans="1:45" x14ac:dyDescent="0.25">
      <c r="A61" s="72"/>
      <c r="B61" s="66"/>
      <c r="C61" s="66"/>
      <c r="D61" s="39">
        <v>3</v>
      </c>
      <c r="E61" s="40">
        <v>4</v>
      </c>
      <c r="F61" s="40">
        <v>4</v>
      </c>
      <c r="G61" s="40">
        <v>4</v>
      </c>
      <c r="H61" s="40">
        <v>0</v>
      </c>
      <c r="I61" s="40">
        <v>1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1">
        <v>1</v>
      </c>
      <c r="P61" s="24">
        <f>SUM(D61:O61)</f>
        <v>17</v>
      </c>
      <c r="Q61" s="52">
        <f>P61*E129</f>
        <v>35.416666666666671</v>
      </c>
      <c r="R61" s="42">
        <v>3</v>
      </c>
      <c r="S61" s="40">
        <v>3</v>
      </c>
      <c r="T61" s="40">
        <v>4</v>
      </c>
      <c r="U61" s="40">
        <v>4</v>
      </c>
      <c r="V61" s="40">
        <v>0</v>
      </c>
      <c r="W61" s="40">
        <v>2</v>
      </c>
      <c r="X61" s="40">
        <v>1</v>
      </c>
      <c r="Y61" s="40">
        <v>0</v>
      </c>
      <c r="Z61" s="40">
        <v>0</v>
      </c>
      <c r="AA61" s="40">
        <v>2</v>
      </c>
      <c r="AB61" s="40">
        <v>0</v>
      </c>
      <c r="AC61" s="40">
        <v>1</v>
      </c>
      <c r="AD61" s="24">
        <f>SUM(R61:AC61)</f>
        <v>20</v>
      </c>
      <c r="AE61" s="52">
        <f>AD61*E129</f>
        <v>41.666666666666671</v>
      </c>
      <c r="AF61" s="39">
        <v>3</v>
      </c>
      <c r="AG61" s="40">
        <v>4</v>
      </c>
      <c r="AH61" s="40">
        <v>4</v>
      </c>
      <c r="AI61" s="40">
        <v>4</v>
      </c>
      <c r="AJ61" s="40">
        <v>0</v>
      </c>
      <c r="AK61" s="40">
        <v>3</v>
      </c>
      <c r="AL61" s="40">
        <v>2</v>
      </c>
      <c r="AM61" s="40">
        <v>0</v>
      </c>
      <c r="AN61" s="40">
        <v>0</v>
      </c>
      <c r="AO61" s="40">
        <v>3</v>
      </c>
      <c r="AP61" s="40">
        <v>0</v>
      </c>
      <c r="AQ61" s="40">
        <v>3</v>
      </c>
      <c r="AR61" s="24">
        <f>SUM(AF61:AQ61)</f>
        <v>26</v>
      </c>
      <c r="AS61" s="55">
        <f>AR61*E129</f>
        <v>54.166666666666671</v>
      </c>
    </row>
    <row r="62" spans="1:45" x14ac:dyDescent="0.25">
      <c r="A62" s="71">
        <v>33</v>
      </c>
      <c r="B62" s="65">
        <f>2019-1968</f>
        <v>51</v>
      </c>
      <c r="C62" s="65">
        <v>2</v>
      </c>
      <c r="D62" s="14">
        <v>3</v>
      </c>
      <c r="E62" s="15">
        <v>1</v>
      </c>
      <c r="F62" s="15">
        <v>4</v>
      </c>
      <c r="G62" s="15">
        <v>1</v>
      </c>
      <c r="H62" s="15">
        <v>3</v>
      </c>
      <c r="I62" s="15">
        <v>1</v>
      </c>
      <c r="J62" s="15">
        <v>1</v>
      </c>
      <c r="K62" s="15">
        <v>1</v>
      </c>
      <c r="L62" s="15">
        <v>5</v>
      </c>
      <c r="M62" s="15">
        <v>1</v>
      </c>
      <c r="N62" s="15">
        <v>5</v>
      </c>
      <c r="O62" s="16">
        <v>1</v>
      </c>
      <c r="P62" s="16"/>
      <c r="Q62" s="53"/>
      <c r="R62" s="17">
        <v>3</v>
      </c>
      <c r="S62" s="15">
        <v>1</v>
      </c>
      <c r="T62" s="15">
        <v>3</v>
      </c>
      <c r="U62" s="15">
        <v>1</v>
      </c>
      <c r="V62" s="15">
        <v>3</v>
      </c>
      <c r="W62" s="15">
        <v>1</v>
      </c>
      <c r="X62" s="15">
        <v>1</v>
      </c>
      <c r="Y62" s="15">
        <v>5</v>
      </c>
      <c r="Z62" s="15">
        <v>5</v>
      </c>
      <c r="AA62" s="15">
        <v>1</v>
      </c>
      <c r="AB62" s="15">
        <v>4</v>
      </c>
      <c r="AC62" s="15">
        <v>1</v>
      </c>
      <c r="AD62" s="16"/>
      <c r="AE62" s="53"/>
      <c r="AF62" s="14">
        <v>3</v>
      </c>
      <c r="AG62" s="15">
        <v>1</v>
      </c>
      <c r="AH62" s="15">
        <v>3</v>
      </c>
      <c r="AI62" s="15">
        <v>1</v>
      </c>
      <c r="AJ62" s="15">
        <v>3</v>
      </c>
      <c r="AK62" s="15">
        <v>1</v>
      </c>
      <c r="AL62" s="15">
        <v>1</v>
      </c>
      <c r="AM62" s="15">
        <v>5</v>
      </c>
      <c r="AN62" s="15">
        <v>5</v>
      </c>
      <c r="AO62" s="15">
        <v>1</v>
      </c>
      <c r="AP62" s="15">
        <v>5</v>
      </c>
      <c r="AQ62" s="15">
        <v>1</v>
      </c>
      <c r="AR62" s="16"/>
      <c r="AS62" s="54"/>
    </row>
    <row r="63" spans="1:45" x14ac:dyDescent="0.25">
      <c r="A63" s="72"/>
      <c r="B63" s="66"/>
      <c r="C63" s="66"/>
      <c r="D63" s="39">
        <v>2</v>
      </c>
      <c r="E63" s="40">
        <v>4</v>
      </c>
      <c r="F63" s="40">
        <v>3</v>
      </c>
      <c r="G63" s="40">
        <v>4</v>
      </c>
      <c r="H63" s="40">
        <v>2</v>
      </c>
      <c r="I63" s="40">
        <v>4</v>
      </c>
      <c r="J63" s="40">
        <v>0</v>
      </c>
      <c r="K63" s="40">
        <v>4</v>
      </c>
      <c r="L63" s="40">
        <v>4</v>
      </c>
      <c r="M63" s="40">
        <v>4</v>
      </c>
      <c r="N63" s="40">
        <v>4</v>
      </c>
      <c r="O63" s="41">
        <v>4</v>
      </c>
      <c r="P63" s="24">
        <f>SUM(D63:O63)</f>
        <v>39</v>
      </c>
      <c r="Q63" s="52">
        <f>P63*E129</f>
        <v>81.25</v>
      </c>
      <c r="R63" s="42">
        <v>2</v>
      </c>
      <c r="S63" s="40">
        <v>4</v>
      </c>
      <c r="T63" s="40">
        <v>2</v>
      </c>
      <c r="U63" s="40">
        <v>4</v>
      </c>
      <c r="V63" s="40">
        <v>2</v>
      </c>
      <c r="W63" s="40">
        <v>4</v>
      </c>
      <c r="X63" s="40">
        <v>0</v>
      </c>
      <c r="Y63" s="40">
        <v>0</v>
      </c>
      <c r="Z63" s="40">
        <v>4</v>
      </c>
      <c r="AA63" s="40">
        <v>4</v>
      </c>
      <c r="AB63" s="40">
        <v>3</v>
      </c>
      <c r="AC63" s="40">
        <v>4</v>
      </c>
      <c r="AD63" s="24">
        <f>SUM(R63:AC63)</f>
        <v>33</v>
      </c>
      <c r="AE63" s="52">
        <f>AD63*E129</f>
        <v>68.75</v>
      </c>
      <c r="AF63" s="39">
        <v>2</v>
      </c>
      <c r="AG63" s="40">
        <v>4</v>
      </c>
      <c r="AH63" s="40">
        <v>2</v>
      </c>
      <c r="AI63" s="40">
        <v>4</v>
      </c>
      <c r="AJ63" s="40">
        <v>2</v>
      </c>
      <c r="AK63" s="40">
        <v>4</v>
      </c>
      <c r="AL63" s="40">
        <v>0</v>
      </c>
      <c r="AM63" s="40">
        <v>0</v>
      </c>
      <c r="AN63" s="40">
        <v>4</v>
      </c>
      <c r="AO63" s="40">
        <v>4</v>
      </c>
      <c r="AP63" s="40">
        <v>4</v>
      </c>
      <c r="AQ63" s="40">
        <v>4</v>
      </c>
      <c r="AR63" s="24">
        <f>SUM(AF63:AQ63)</f>
        <v>34</v>
      </c>
      <c r="AS63" s="55">
        <f>AR63*E129</f>
        <v>70.833333333333343</v>
      </c>
    </row>
    <row r="64" spans="1:45" x14ac:dyDescent="0.25">
      <c r="A64" s="71">
        <v>34</v>
      </c>
      <c r="B64" s="65">
        <f>2019-1964</f>
        <v>55</v>
      </c>
      <c r="C64" s="65">
        <v>2</v>
      </c>
      <c r="D64" s="14">
        <v>5</v>
      </c>
      <c r="E64" s="15">
        <v>1</v>
      </c>
      <c r="F64" s="15">
        <v>5</v>
      </c>
      <c r="G64" s="15">
        <v>1</v>
      </c>
      <c r="H64" s="15">
        <v>1</v>
      </c>
      <c r="I64" s="15">
        <v>5</v>
      </c>
      <c r="J64" s="15">
        <v>3</v>
      </c>
      <c r="K64" s="15">
        <v>5</v>
      </c>
      <c r="L64" s="15">
        <v>1</v>
      </c>
      <c r="M64" s="15">
        <v>3</v>
      </c>
      <c r="N64" s="15">
        <v>1</v>
      </c>
      <c r="O64" s="16">
        <v>3</v>
      </c>
      <c r="P64" s="16"/>
      <c r="Q64" s="53"/>
      <c r="R64" s="17">
        <v>5</v>
      </c>
      <c r="S64" s="15">
        <v>4</v>
      </c>
      <c r="T64" s="15">
        <v>5</v>
      </c>
      <c r="U64" s="15">
        <v>1</v>
      </c>
      <c r="V64" s="15">
        <v>1</v>
      </c>
      <c r="W64" s="15">
        <v>5</v>
      </c>
      <c r="X64" s="15">
        <v>4</v>
      </c>
      <c r="Y64" s="15">
        <v>5</v>
      </c>
      <c r="Z64" s="15">
        <v>1</v>
      </c>
      <c r="AA64" s="15">
        <v>1</v>
      </c>
      <c r="AB64" s="15">
        <v>1</v>
      </c>
      <c r="AC64" s="15">
        <v>1</v>
      </c>
      <c r="AD64" s="16"/>
      <c r="AE64" s="53"/>
      <c r="AF64" s="14">
        <v>5</v>
      </c>
      <c r="AG64" s="15">
        <v>1</v>
      </c>
      <c r="AH64" s="15">
        <v>3</v>
      </c>
      <c r="AI64" s="15">
        <v>1</v>
      </c>
      <c r="AJ64" s="15">
        <v>1</v>
      </c>
      <c r="AK64" s="15">
        <v>5</v>
      </c>
      <c r="AL64" s="15">
        <v>1</v>
      </c>
      <c r="AM64" s="15">
        <v>5</v>
      </c>
      <c r="AN64" s="15">
        <v>1</v>
      </c>
      <c r="AO64" s="15">
        <v>3</v>
      </c>
      <c r="AP64" s="15">
        <v>1</v>
      </c>
      <c r="AQ64" s="15">
        <v>1</v>
      </c>
      <c r="AR64" s="16"/>
      <c r="AS64" s="54"/>
    </row>
    <row r="65" spans="1:45" x14ac:dyDescent="0.25">
      <c r="A65" s="72"/>
      <c r="B65" s="66"/>
      <c r="C65" s="66"/>
      <c r="D65" s="39">
        <v>4</v>
      </c>
      <c r="E65" s="40">
        <v>4</v>
      </c>
      <c r="F65" s="40">
        <v>4</v>
      </c>
      <c r="G65" s="40">
        <v>4</v>
      </c>
      <c r="H65" s="40">
        <v>0</v>
      </c>
      <c r="I65" s="40">
        <v>0</v>
      </c>
      <c r="J65" s="40">
        <v>2</v>
      </c>
      <c r="K65" s="40">
        <v>0</v>
      </c>
      <c r="L65" s="40">
        <v>0</v>
      </c>
      <c r="M65" s="40">
        <v>2</v>
      </c>
      <c r="N65" s="40">
        <v>0</v>
      </c>
      <c r="O65" s="41">
        <v>2</v>
      </c>
      <c r="P65" s="24">
        <f>SUM(D65:O65)</f>
        <v>22</v>
      </c>
      <c r="Q65" s="52">
        <f>P65*E129</f>
        <v>45.833333333333336</v>
      </c>
      <c r="R65" s="42">
        <v>4</v>
      </c>
      <c r="S65" s="40">
        <v>1</v>
      </c>
      <c r="T65" s="40">
        <v>4</v>
      </c>
      <c r="U65" s="40">
        <v>4</v>
      </c>
      <c r="V65" s="40">
        <v>0</v>
      </c>
      <c r="W65" s="40">
        <v>0</v>
      </c>
      <c r="X65" s="40">
        <v>3</v>
      </c>
      <c r="Y65" s="40">
        <v>0</v>
      </c>
      <c r="Z65" s="40">
        <v>0</v>
      </c>
      <c r="AA65" s="40">
        <v>4</v>
      </c>
      <c r="AB65" s="40">
        <v>0</v>
      </c>
      <c r="AC65" s="40">
        <v>4</v>
      </c>
      <c r="AD65" s="24">
        <f>SUM(R65:AC65)</f>
        <v>24</v>
      </c>
      <c r="AE65" s="52">
        <f>AD65*E129</f>
        <v>50</v>
      </c>
      <c r="AF65" s="39">
        <v>4</v>
      </c>
      <c r="AG65" s="40">
        <v>4</v>
      </c>
      <c r="AH65" s="40">
        <v>2</v>
      </c>
      <c r="AI65" s="40">
        <v>4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2</v>
      </c>
      <c r="AP65" s="40">
        <v>0</v>
      </c>
      <c r="AQ65" s="40">
        <v>4</v>
      </c>
      <c r="AR65" s="24">
        <f>SUM(AF65:AQ65)</f>
        <v>20</v>
      </c>
      <c r="AS65" s="55">
        <f>AR65*E129</f>
        <v>41.666666666666671</v>
      </c>
    </row>
    <row r="66" spans="1:45" x14ac:dyDescent="0.25">
      <c r="A66" s="71">
        <v>35</v>
      </c>
      <c r="B66" s="65">
        <f>2019-1972</f>
        <v>47</v>
      </c>
      <c r="C66" s="65">
        <v>2</v>
      </c>
      <c r="D66" s="14">
        <v>5</v>
      </c>
      <c r="E66" s="15">
        <v>1</v>
      </c>
      <c r="F66" s="15">
        <v>4</v>
      </c>
      <c r="G66" s="15">
        <v>1</v>
      </c>
      <c r="H66" s="15">
        <v>1</v>
      </c>
      <c r="I66" s="15">
        <v>4</v>
      </c>
      <c r="J66" s="15">
        <v>1</v>
      </c>
      <c r="K66" s="15">
        <v>5</v>
      </c>
      <c r="L66" s="15">
        <v>2</v>
      </c>
      <c r="M66" s="15">
        <v>5</v>
      </c>
      <c r="N66" s="15">
        <v>1</v>
      </c>
      <c r="O66" s="16">
        <v>2</v>
      </c>
      <c r="P66" s="16"/>
      <c r="Q66" s="53"/>
      <c r="R66" s="17">
        <v>5</v>
      </c>
      <c r="S66" s="15">
        <v>1</v>
      </c>
      <c r="T66" s="15">
        <v>5</v>
      </c>
      <c r="U66" s="15">
        <v>1</v>
      </c>
      <c r="V66" s="15">
        <v>1</v>
      </c>
      <c r="W66" s="15">
        <v>4</v>
      </c>
      <c r="X66" s="15">
        <v>1</v>
      </c>
      <c r="Y66" s="15">
        <v>5</v>
      </c>
      <c r="Z66" s="15">
        <v>1</v>
      </c>
      <c r="AA66" s="15">
        <v>5</v>
      </c>
      <c r="AB66" s="15">
        <v>1</v>
      </c>
      <c r="AC66" s="15">
        <v>3</v>
      </c>
      <c r="AD66" s="16"/>
      <c r="AE66" s="53"/>
      <c r="AF66" s="14">
        <v>5</v>
      </c>
      <c r="AG66" s="15">
        <v>1</v>
      </c>
      <c r="AH66" s="15">
        <v>5</v>
      </c>
      <c r="AI66" s="15">
        <v>1</v>
      </c>
      <c r="AJ66" s="15">
        <v>1</v>
      </c>
      <c r="AK66" s="15">
        <v>4</v>
      </c>
      <c r="AL66" s="15">
        <v>1</v>
      </c>
      <c r="AM66" s="15">
        <v>5</v>
      </c>
      <c r="AN66" s="15">
        <v>1</v>
      </c>
      <c r="AO66" s="15">
        <v>3</v>
      </c>
      <c r="AP66" s="15">
        <v>1</v>
      </c>
      <c r="AQ66" s="15">
        <v>3</v>
      </c>
      <c r="AR66" s="16"/>
      <c r="AS66" s="54"/>
    </row>
    <row r="67" spans="1:45" x14ac:dyDescent="0.25">
      <c r="A67" s="72"/>
      <c r="B67" s="66"/>
      <c r="C67" s="66"/>
      <c r="D67" s="39">
        <v>4</v>
      </c>
      <c r="E67" s="40">
        <v>4</v>
      </c>
      <c r="F67" s="40">
        <v>3</v>
      </c>
      <c r="G67" s="40">
        <v>4</v>
      </c>
      <c r="H67" s="40">
        <v>0</v>
      </c>
      <c r="I67" s="40">
        <v>1</v>
      </c>
      <c r="J67" s="40">
        <v>0</v>
      </c>
      <c r="K67" s="40">
        <v>0</v>
      </c>
      <c r="L67" s="40">
        <v>1</v>
      </c>
      <c r="M67" s="40">
        <v>0</v>
      </c>
      <c r="N67" s="40">
        <v>0</v>
      </c>
      <c r="O67" s="41">
        <v>3</v>
      </c>
      <c r="P67" s="24">
        <f>SUM(D67:O67)</f>
        <v>20</v>
      </c>
      <c r="Q67" s="52">
        <f>P67*E129</f>
        <v>41.666666666666671</v>
      </c>
      <c r="R67" s="42">
        <v>4</v>
      </c>
      <c r="S67" s="40">
        <v>4</v>
      </c>
      <c r="T67" s="40">
        <v>4</v>
      </c>
      <c r="U67" s="40">
        <v>4</v>
      </c>
      <c r="V67" s="40">
        <v>0</v>
      </c>
      <c r="W67" s="40">
        <v>1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2</v>
      </c>
      <c r="AD67" s="24">
        <f>SUM(R67:AC67)</f>
        <v>19</v>
      </c>
      <c r="AE67" s="52">
        <f>AD67*E129</f>
        <v>39.583333333333336</v>
      </c>
      <c r="AF67" s="39">
        <v>4</v>
      </c>
      <c r="AG67" s="40">
        <v>4</v>
      </c>
      <c r="AH67" s="40">
        <v>4</v>
      </c>
      <c r="AI67" s="40">
        <v>4</v>
      </c>
      <c r="AJ67" s="40">
        <v>0</v>
      </c>
      <c r="AK67" s="40">
        <v>1</v>
      </c>
      <c r="AL67" s="40">
        <v>0</v>
      </c>
      <c r="AM67" s="40">
        <v>0</v>
      </c>
      <c r="AN67" s="40">
        <v>0</v>
      </c>
      <c r="AO67" s="40">
        <v>2</v>
      </c>
      <c r="AP67" s="40">
        <v>0</v>
      </c>
      <c r="AQ67" s="40">
        <v>2</v>
      </c>
      <c r="AR67" s="24">
        <f>SUM(AF67:AQ67)</f>
        <v>21</v>
      </c>
      <c r="AS67" s="55">
        <f>AR67*E129</f>
        <v>43.75</v>
      </c>
    </row>
    <row r="68" spans="1:45" x14ac:dyDescent="0.25">
      <c r="A68" s="71">
        <v>36</v>
      </c>
      <c r="B68" s="65">
        <f>2019-1984</f>
        <v>35</v>
      </c>
      <c r="C68" s="65">
        <v>2</v>
      </c>
      <c r="D68" s="14">
        <v>5</v>
      </c>
      <c r="E68" s="15">
        <v>1</v>
      </c>
      <c r="F68" s="15">
        <v>5</v>
      </c>
      <c r="G68" s="15">
        <v>1</v>
      </c>
      <c r="H68" s="15">
        <v>1</v>
      </c>
      <c r="I68" s="15">
        <v>4</v>
      </c>
      <c r="J68" s="15">
        <v>1</v>
      </c>
      <c r="K68" s="15">
        <v>5</v>
      </c>
      <c r="L68" s="15">
        <v>1</v>
      </c>
      <c r="M68" s="15">
        <v>5</v>
      </c>
      <c r="N68" s="15">
        <v>1</v>
      </c>
      <c r="O68" s="16">
        <v>5</v>
      </c>
      <c r="P68" s="16"/>
      <c r="Q68" s="53"/>
      <c r="R68" s="17">
        <v>5</v>
      </c>
      <c r="S68" s="15">
        <v>1</v>
      </c>
      <c r="T68" s="15">
        <v>5</v>
      </c>
      <c r="U68" s="15">
        <v>1</v>
      </c>
      <c r="V68" s="15">
        <v>5</v>
      </c>
      <c r="W68" s="15">
        <v>4</v>
      </c>
      <c r="X68" s="15">
        <v>1</v>
      </c>
      <c r="Y68" s="15">
        <v>5</v>
      </c>
      <c r="Z68" s="15">
        <v>1</v>
      </c>
      <c r="AA68" s="15">
        <v>5</v>
      </c>
      <c r="AB68" s="15">
        <v>1</v>
      </c>
      <c r="AC68" s="15">
        <v>1</v>
      </c>
      <c r="AD68" s="16"/>
      <c r="AE68" s="53"/>
      <c r="AF68" s="14">
        <v>5</v>
      </c>
      <c r="AG68" s="15">
        <v>1</v>
      </c>
      <c r="AH68" s="15">
        <v>5</v>
      </c>
      <c r="AI68" s="15">
        <v>1</v>
      </c>
      <c r="AJ68" s="15">
        <v>1</v>
      </c>
      <c r="AK68" s="15">
        <v>4</v>
      </c>
      <c r="AL68" s="15">
        <v>1</v>
      </c>
      <c r="AM68" s="15">
        <v>5</v>
      </c>
      <c r="AN68" s="15">
        <v>1</v>
      </c>
      <c r="AO68" s="15">
        <v>4</v>
      </c>
      <c r="AP68" s="15">
        <v>1</v>
      </c>
      <c r="AQ68" s="15">
        <v>4</v>
      </c>
      <c r="AR68" s="16"/>
      <c r="AS68" s="54"/>
    </row>
    <row r="69" spans="1:45" x14ac:dyDescent="0.25">
      <c r="A69" s="72"/>
      <c r="B69" s="66"/>
      <c r="C69" s="66"/>
      <c r="D69" s="39">
        <v>4</v>
      </c>
      <c r="E69" s="40">
        <v>4</v>
      </c>
      <c r="F69" s="40">
        <v>4</v>
      </c>
      <c r="G69" s="40">
        <v>4</v>
      </c>
      <c r="H69" s="40">
        <v>0</v>
      </c>
      <c r="I69" s="40">
        <v>1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1">
        <v>0</v>
      </c>
      <c r="P69" s="24">
        <f>SUM(D69:O69)</f>
        <v>17</v>
      </c>
      <c r="Q69" s="52">
        <f>P69*E129</f>
        <v>35.416666666666671</v>
      </c>
      <c r="R69" s="42">
        <v>4</v>
      </c>
      <c r="S69" s="40">
        <v>4</v>
      </c>
      <c r="T69" s="40">
        <v>4</v>
      </c>
      <c r="U69" s="40">
        <v>4</v>
      </c>
      <c r="V69" s="40">
        <v>4</v>
      </c>
      <c r="W69" s="40">
        <v>1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4</v>
      </c>
      <c r="AD69" s="24">
        <f>SUM(R69:AC69)</f>
        <v>25</v>
      </c>
      <c r="AE69" s="52">
        <f>AD69*E129</f>
        <v>52.083333333333336</v>
      </c>
      <c r="AF69" s="39">
        <v>4</v>
      </c>
      <c r="AG69" s="40">
        <v>4</v>
      </c>
      <c r="AH69" s="40">
        <v>4</v>
      </c>
      <c r="AI69" s="40">
        <v>4</v>
      </c>
      <c r="AJ69" s="40">
        <v>0</v>
      </c>
      <c r="AK69" s="40">
        <v>1</v>
      </c>
      <c r="AL69" s="40">
        <v>0</v>
      </c>
      <c r="AM69" s="40">
        <v>0</v>
      </c>
      <c r="AN69" s="40">
        <v>0</v>
      </c>
      <c r="AO69" s="40">
        <v>1</v>
      </c>
      <c r="AP69" s="40">
        <v>0</v>
      </c>
      <c r="AQ69" s="40">
        <v>1</v>
      </c>
      <c r="AR69" s="24">
        <f>SUM(AF69:AQ69)</f>
        <v>19</v>
      </c>
      <c r="AS69" s="55">
        <f>AR69*E129</f>
        <v>39.583333333333336</v>
      </c>
    </row>
    <row r="70" spans="1:45" x14ac:dyDescent="0.25">
      <c r="A70" s="71">
        <v>37</v>
      </c>
      <c r="B70" s="65">
        <f>2019-1986</f>
        <v>33</v>
      </c>
      <c r="C70" s="65">
        <v>2</v>
      </c>
      <c r="D70" s="14">
        <v>2</v>
      </c>
      <c r="E70" s="15">
        <v>3</v>
      </c>
      <c r="F70" s="15">
        <v>4</v>
      </c>
      <c r="G70" s="15">
        <v>2</v>
      </c>
      <c r="H70" s="15">
        <v>2</v>
      </c>
      <c r="I70" s="15">
        <v>2</v>
      </c>
      <c r="J70" s="15">
        <v>2</v>
      </c>
      <c r="K70" s="15">
        <v>4</v>
      </c>
      <c r="L70" s="15">
        <v>4</v>
      </c>
      <c r="M70" s="15">
        <v>3</v>
      </c>
      <c r="N70" s="15">
        <v>3</v>
      </c>
      <c r="O70" s="16">
        <v>1</v>
      </c>
      <c r="P70" s="16"/>
      <c r="Q70" s="53"/>
      <c r="R70" s="17">
        <v>2</v>
      </c>
      <c r="S70" s="15">
        <v>3</v>
      </c>
      <c r="T70" s="15">
        <v>4</v>
      </c>
      <c r="U70" s="15">
        <v>2</v>
      </c>
      <c r="V70" s="15">
        <v>4</v>
      </c>
      <c r="W70" s="15">
        <v>2</v>
      </c>
      <c r="X70" s="15">
        <v>3</v>
      </c>
      <c r="Y70" s="15">
        <v>4</v>
      </c>
      <c r="Z70" s="15">
        <v>4</v>
      </c>
      <c r="AA70" s="15">
        <v>3</v>
      </c>
      <c r="AB70" s="15">
        <v>2</v>
      </c>
      <c r="AC70" s="15">
        <v>1</v>
      </c>
      <c r="AD70" s="16"/>
      <c r="AE70" s="53"/>
      <c r="AF70" s="14">
        <v>2</v>
      </c>
      <c r="AG70" s="15">
        <v>3</v>
      </c>
      <c r="AH70" s="15">
        <v>4</v>
      </c>
      <c r="AI70" s="15">
        <v>2</v>
      </c>
      <c r="AJ70" s="15">
        <v>4</v>
      </c>
      <c r="AK70" s="15">
        <v>4</v>
      </c>
      <c r="AL70" s="15">
        <v>2</v>
      </c>
      <c r="AM70" s="15">
        <v>4</v>
      </c>
      <c r="AN70" s="15">
        <v>4</v>
      </c>
      <c r="AO70" s="15">
        <v>3</v>
      </c>
      <c r="AP70" s="15">
        <v>2</v>
      </c>
      <c r="AQ70" s="15">
        <v>1</v>
      </c>
      <c r="AR70" s="16"/>
      <c r="AS70" s="54"/>
    </row>
    <row r="71" spans="1:45" x14ac:dyDescent="0.25">
      <c r="A71" s="72"/>
      <c r="B71" s="66"/>
      <c r="C71" s="66"/>
      <c r="D71" s="39">
        <v>1</v>
      </c>
      <c r="E71" s="40">
        <v>2</v>
      </c>
      <c r="F71" s="40">
        <v>3</v>
      </c>
      <c r="G71" s="40">
        <v>3</v>
      </c>
      <c r="H71" s="40">
        <v>1</v>
      </c>
      <c r="I71" s="40">
        <v>3</v>
      </c>
      <c r="J71" s="40">
        <v>1</v>
      </c>
      <c r="K71" s="40">
        <v>1</v>
      </c>
      <c r="L71" s="40">
        <v>3</v>
      </c>
      <c r="M71" s="40">
        <v>2</v>
      </c>
      <c r="N71" s="40">
        <v>2</v>
      </c>
      <c r="O71" s="41">
        <v>4</v>
      </c>
      <c r="P71" s="24">
        <f>SUM(D71:O71)</f>
        <v>26</v>
      </c>
      <c r="Q71" s="52">
        <f>P71*E129</f>
        <v>54.166666666666671</v>
      </c>
      <c r="R71" s="42">
        <v>1</v>
      </c>
      <c r="S71" s="40">
        <v>2</v>
      </c>
      <c r="T71" s="40">
        <v>3</v>
      </c>
      <c r="U71" s="40">
        <v>3</v>
      </c>
      <c r="V71" s="40">
        <v>3</v>
      </c>
      <c r="W71" s="40">
        <v>3</v>
      </c>
      <c r="X71" s="40">
        <v>2</v>
      </c>
      <c r="Y71" s="40">
        <v>1</v>
      </c>
      <c r="Z71" s="40">
        <v>3</v>
      </c>
      <c r="AA71" s="40">
        <v>2</v>
      </c>
      <c r="AB71" s="40">
        <v>1</v>
      </c>
      <c r="AC71" s="40">
        <v>4</v>
      </c>
      <c r="AD71" s="24">
        <f>SUM(R71:AC71)</f>
        <v>28</v>
      </c>
      <c r="AE71" s="52">
        <f>AD71*E129</f>
        <v>58.333333333333336</v>
      </c>
      <c r="AF71" s="39">
        <v>1</v>
      </c>
      <c r="AG71" s="40">
        <v>2</v>
      </c>
      <c r="AH71" s="40">
        <v>3</v>
      </c>
      <c r="AI71" s="40">
        <v>3</v>
      </c>
      <c r="AJ71" s="40">
        <v>3</v>
      </c>
      <c r="AK71" s="40">
        <v>1</v>
      </c>
      <c r="AL71" s="40">
        <v>1</v>
      </c>
      <c r="AM71" s="40">
        <v>1</v>
      </c>
      <c r="AN71" s="40">
        <v>3</v>
      </c>
      <c r="AO71" s="40">
        <v>2</v>
      </c>
      <c r="AP71" s="40">
        <v>1</v>
      </c>
      <c r="AQ71" s="40">
        <v>4</v>
      </c>
      <c r="AR71" s="24">
        <f>SUM(AF71:AQ71)</f>
        <v>25</v>
      </c>
      <c r="AS71" s="55">
        <f>AR71*E129</f>
        <v>52.083333333333336</v>
      </c>
    </row>
    <row r="72" spans="1:45" x14ac:dyDescent="0.25">
      <c r="A72" s="71">
        <v>38</v>
      </c>
      <c r="B72" s="65">
        <f>2019-1979</f>
        <v>40</v>
      </c>
      <c r="C72" s="65">
        <v>2</v>
      </c>
      <c r="D72" s="14">
        <v>5</v>
      </c>
      <c r="E72" s="15">
        <v>1</v>
      </c>
      <c r="F72" s="15">
        <v>5</v>
      </c>
      <c r="G72" s="15">
        <v>1</v>
      </c>
      <c r="H72" s="15">
        <v>1</v>
      </c>
      <c r="I72" s="15">
        <v>5</v>
      </c>
      <c r="J72" s="15">
        <v>1</v>
      </c>
      <c r="K72" s="15">
        <v>5</v>
      </c>
      <c r="L72" s="15">
        <v>1</v>
      </c>
      <c r="M72" s="15">
        <v>5</v>
      </c>
      <c r="N72" s="15">
        <v>1</v>
      </c>
      <c r="O72" s="16">
        <v>4</v>
      </c>
      <c r="P72" s="16"/>
      <c r="Q72" s="53"/>
      <c r="R72" s="17">
        <v>5</v>
      </c>
      <c r="S72" s="15">
        <v>1</v>
      </c>
      <c r="T72" s="15">
        <v>5</v>
      </c>
      <c r="U72" s="15">
        <v>1</v>
      </c>
      <c r="V72" s="15">
        <v>1</v>
      </c>
      <c r="W72" s="15">
        <v>5</v>
      </c>
      <c r="X72" s="15">
        <v>1</v>
      </c>
      <c r="Y72" s="15">
        <v>5</v>
      </c>
      <c r="Z72" s="15">
        <v>1</v>
      </c>
      <c r="AA72" s="15">
        <v>5</v>
      </c>
      <c r="AB72" s="15">
        <v>1</v>
      </c>
      <c r="AC72" s="15">
        <v>4</v>
      </c>
      <c r="AD72" s="16"/>
      <c r="AE72" s="53"/>
      <c r="AF72" s="14">
        <v>5</v>
      </c>
      <c r="AG72" s="15">
        <v>1</v>
      </c>
      <c r="AH72" s="15">
        <v>5</v>
      </c>
      <c r="AI72" s="15">
        <v>1</v>
      </c>
      <c r="AJ72" s="15">
        <v>1</v>
      </c>
      <c r="AK72" s="15">
        <v>5</v>
      </c>
      <c r="AL72" s="15">
        <v>1</v>
      </c>
      <c r="AM72" s="15">
        <v>5</v>
      </c>
      <c r="AN72" s="15">
        <v>1</v>
      </c>
      <c r="AO72" s="15">
        <v>3</v>
      </c>
      <c r="AP72" s="15">
        <v>1</v>
      </c>
      <c r="AQ72" s="15">
        <v>3</v>
      </c>
      <c r="AR72" s="16"/>
      <c r="AS72" s="54"/>
    </row>
    <row r="73" spans="1:45" x14ac:dyDescent="0.25">
      <c r="A73" s="72"/>
      <c r="B73" s="66"/>
      <c r="C73" s="66"/>
      <c r="D73" s="39">
        <v>4</v>
      </c>
      <c r="E73" s="40">
        <v>4</v>
      </c>
      <c r="F73" s="40">
        <v>4</v>
      </c>
      <c r="G73" s="40">
        <v>4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1">
        <v>1</v>
      </c>
      <c r="P73" s="24">
        <f>SUM(D73:O73)</f>
        <v>17</v>
      </c>
      <c r="Q73" s="52">
        <f>P73*E129</f>
        <v>35.416666666666671</v>
      </c>
      <c r="R73" s="42">
        <v>4</v>
      </c>
      <c r="S73" s="40">
        <v>4</v>
      </c>
      <c r="T73" s="40">
        <v>4</v>
      </c>
      <c r="U73" s="40">
        <v>4</v>
      </c>
      <c r="V73" s="40">
        <v>0</v>
      </c>
      <c r="W73" s="40">
        <v>0</v>
      </c>
      <c r="X73" s="40">
        <v>0</v>
      </c>
      <c r="Y73" s="40">
        <v>0</v>
      </c>
      <c r="Z73" s="40">
        <v>0</v>
      </c>
      <c r="AA73" s="40">
        <v>0</v>
      </c>
      <c r="AB73" s="40">
        <v>0</v>
      </c>
      <c r="AC73" s="40">
        <v>1</v>
      </c>
      <c r="AD73" s="24">
        <f>SUM(R73:AC73)</f>
        <v>17</v>
      </c>
      <c r="AE73" s="52">
        <f>AD73*E129</f>
        <v>35.416666666666671</v>
      </c>
      <c r="AF73" s="39">
        <v>4</v>
      </c>
      <c r="AG73" s="40">
        <v>4</v>
      </c>
      <c r="AH73" s="40">
        <v>4</v>
      </c>
      <c r="AI73" s="40">
        <v>4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2</v>
      </c>
      <c r="AP73" s="40">
        <v>0</v>
      </c>
      <c r="AQ73" s="40">
        <v>2</v>
      </c>
      <c r="AR73" s="24">
        <f>SUM(AF73:AQ73)</f>
        <v>20</v>
      </c>
      <c r="AS73" s="55">
        <f>AR73*E129</f>
        <v>41.666666666666671</v>
      </c>
    </row>
    <row r="74" spans="1:45" x14ac:dyDescent="0.25">
      <c r="A74" s="71">
        <v>39</v>
      </c>
      <c r="B74" s="65">
        <f>2019-1965</f>
        <v>54</v>
      </c>
      <c r="C74" s="65">
        <v>2</v>
      </c>
      <c r="D74" s="14">
        <v>5</v>
      </c>
      <c r="E74" s="15">
        <v>1</v>
      </c>
      <c r="F74" s="15">
        <v>5</v>
      </c>
      <c r="G74" s="15">
        <v>1</v>
      </c>
      <c r="H74" s="15">
        <v>1</v>
      </c>
      <c r="I74" s="15">
        <v>5</v>
      </c>
      <c r="J74" s="15">
        <v>1</v>
      </c>
      <c r="K74" s="15">
        <v>5</v>
      </c>
      <c r="L74" s="15">
        <v>1</v>
      </c>
      <c r="M74" s="15">
        <v>5</v>
      </c>
      <c r="N74" s="15">
        <v>1</v>
      </c>
      <c r="O74" s="16">
        <v>4</v>
      </c>
      <c r="P74" s="16"/>
      <c r="Q74" s="53"/>
      <c r="R74" s="17">
        <v>4</v>
      </c>
      <c r="S74" s="15">
        <v>4</v>
      </c>
      <c r="T74" s="15">
        <v>5</v>
      </c>
      <c r="U74" s="15">
        <v>1</v>
      </c>
      <c r="V74" s="15">
        <v>1</v>
      </c>
      <c r="W74" s="15">
        <v>5</v>
      </c>
      <c r="X74" s="15">
        <v>4</v>
      </c>
      <c r="Y74" s="15">
        <v>5</v>
      </c>
      <c r="Z74" s="15">
        <v>1</v>
      </c>
      <c r="AA74" s="15">
        <v>2</v>
      </c>
      <c r="AB74" s="15">
        <v>1</v>
      </c>
      <c r="AC74" s="15">
        <v>1</v>
      </c>
      <c r="AD74" s="16"/>
      <c r="AE74" s="53"/>
      <c r="AF74" s="14">
        <v>3</v>
      </c>
      <c r="AG74" s="15">
        <v>1</v>
      </c>
      <c r="AH74" s="15">
        <v>5</v>
      </c>
      <c r="AI74" s="15">
        <v>1</v>
      </c>
      <c r="AJ74" s="15">
        <v>1</v>
      </c>
      <c r="AK74" s="15">
        <v>5</v>
      </c>
      <c r="AL74" s="15">
        <v>1</v>
      </c>
      <c r="AM74" s="15">
        <v>5</v>
      </c>
      <c r="AN74" s="15">
        <v>4</v>
      </c>
      <c r="AO74" s="15">
        <v>5</v>
      </c>
      <c r="AP74" s="15">
        <v>1</v>
      </c>
      <c r="AQ74" s="15">
        <v>1</v>
      </c>
      <c r="AR74" s="16"/>
      <c r="AS74" s="54"/>
    </row>
    <row r="75" spans="1:45" x14ac:dyDescent="0.25">
      <c r="A75" s="72"/>
      <c r="B75" s="66"/>
      <c r="C75" s="66"/>
      <c r="D75" s="39">
        <v>4</v>
      </c>
      <c r="E75" s="40">
        <v>4</v>
      </c>
      <c r="F75" s="40">
        <v>4</v>
      </c>
      <c r="G75" s="40">
        <v>4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1">
        <v>1</v>
      </c>
      <c r="P75" s="24">
        <f>SUM(D75:O75)</f>
        <v>17</v>
      </c>
      <c r="Q75" s="52">
        <f>P75*E129</f>
        <v>35.416666666666671</v>
      </c>
      <c r="R75" s="42">
        <v>3</v>
      </c>
      <c r="S75" s="40">
        <v>1</v>
      </c>
      <c r="T75" s="40">
        <v>4</v>
      </c>
      <c r="U75" s="40">
        <v>4</v>
      </c>
      <c r="V75" s="40">
        <v>0</v>
      </c>
      <c r="W75" s="40">
        <v>0</v>
      </c>
      <c r="X75" s="40">
        <v>3</v>
      </c>
      <c r="Y75" s="40">
        <v>0</v>
      </c>
      <c r="Z75" s="40">
        <v>0</v>
      </c>
      <c r="AA75" s="40">
        <v>3</v>
      </c>
      <c r="AB75" s="40">
        <v>0</v>
      </c>
      <c r="AC75" s="40">
        <v>4</v>
      </c>
      <c r="AD75" s="24">
        <f>SUM(R75:AC75)</f>
        <v>22</v>
      </c>
      <c r="AE75" s="52">
        <f>AD75*E129</f>
        <v>45.833333333333336</v>
      </c>
      <c r="AF75" s="39">
        <v>2</v>
      </c>
      <c r="AG75" s="40">
        <v>4</v>
      </c>
      <c r="AH75" s="40">
        <v>4</v>
      </c>
      <c r="AI75" s="40">
        <v>4</v>
      </c>
      <c r="AJ75" s="40">
        <v>0</v>
      </c>
      <c r="AK75" s="40">
        <v>0</v>
      </c>
      <c r="AL75" s="40">
        <v>0</v>
      </c>
      <c r="AM75" s="40">
        <v>0</v>
      </c>
      <c r="AN75" s="40">
        <v>3</v>
      </c>
      <c r="AO75" s="40">
        <v>0</v>
      </c>
      <c r="AP75" s="40">
        <v>0</v>
      </c>
      <c r="AQ75" s="40">
        <v>4</v>
      </c>
      <c r="AR75" s="24">
        <f>SUM(AF75:AQ75)</f>
        <v>21</v>
      </c>
      <c r="AS75" s="55">
        <f>AR75*E129</f>
        <v>43.75</v>
      </c>
    </row>
    <row r="76" spans="1:45" x14ac:dyDescent="0.25">
      <c r="A76" s="71">
        <v>40</v>
      </c>
      <c r="B76" s="65">
        <f>2019-1989</f>
        <v>30</v>
      </c>
      <c r="C76" s="65">
        <v>2</v>
      </c>
      <c r="D76" s="14">
        <v>5</v>
      </c>
      <c r="E76" s="15">
        <v>1</v>
      </c>
      <c r="F76" s="15">
        <v>5</v>
      </c>
      <c r="G76" s="15">
        <v>1</v>
      </c>
      <c r="H76" s="15">
        <v>1</v>
      </c>
      <c r="I76" s="15">
        <v>5</v>
      </c>
      <c r="J76" s="15">
        <v>1</v>
      </c>
      <c r="K76" s="15">
        <v>5</v>
      </c>
      <c r="L76" s="15">
        <v>1</v>
      </c>
      <c r="M76" s="15">
        <v>5</v>
      </c>
      <c r="N76" s="15">
        <v>1</v>
      </c>
      <c r="O76" s="16">
        <v>5</v>
      </c>
      <c r="P76" s="16"/>
      <c r="Q76" s="53"/>
      <c r="R76" s="17">
        <v>5</v>
      </c>
      <c r="S76" s="15">
        <v>1</v>
      </c>
      <c r="T76" s="15">
        <v>5</v>
      </c>
      <c r="U76" s="15">
        <v>1</v>
      </c>
      <c r="V76" s="15">
        <v>1</v>
      </c>
      <c r="W76" s="15">
        <v>5</v>
      </c>
      <c r="X76" s="15">
        <v>1</v>
      </c>
      <c r="Y76" s="15">
        <v>5</v>
      </c>
      <c r="Z76" s="15">
        <v>1</v>
      </c>
      <c r="AA76" s="15">
        <v>5</v>
      </c>
      <c r="AB76" s="15">
        <v>1</v>
      </c>
      <c r="AC76" s="15">
        <v>3</v>
      </c>
      <c r="AD76" s="16"/>
      <c r="AE76" s="53"/>
      <c r="AF76" s="14">
        <v>5</v>
      </c>
      <c r="AG76" s="15">
        <v>1</v>
      </c>
      <c r="AH76" s="15">
        <v>5</v>
      </c>
      <c r="AI76" s="15">
        <v>1</v>
      </c>
      <c r="AJ76" s="15">
        <v>1</v>
      </c>
      <c r="AK76" s="15">
        <v>4</v>
      </c>
      <c r="AL76" s="15">
        <v>1</v>
      </c>
      <c r="AM76" s="15">
        <v>5</v>
      </c>
      <c r="AN76" s="15">
        <v>2</v>
      </c>
      <c r="AO76" s="15">
        <v>3</v>
      </c>
      <c r="AP76" s="15">
        <v>1</v>
      </c>
      <c r="AQ76" s="15">
        <v>3</v>
      </c>
      <c r="AR76" s="16"/>
      <c r="AS76" s="54"/>
    </row>
    <row r="77" spans="1:45" x14ac:dyDescent="0.25">
      <c r="A77" s="72"/>
      <c r="B77" s="66"/>
      <c r="C77" s="66"/>
      <c r="D77" s="39">
        <v>4</v>
      </c>
      <c r="E77" s="40">
        <v>4</v>
      </c>
      <c r="F77" s="40">
        <v>4</v>
      </c>
      <c r="G77" s="40">
        <v>4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1">
        <v>0</v>
      </c>
      <c r="P77" s="24">
        <f>SUM(D77:O77)</f>
        <v>16</v>
      </c>
      <c r="Q77" s="52">
        <f>P77*E129</f>
        <v>33.333333333333336</v>
      </c>
      <c r="R77" s="42">
        <v>4</v>
      </c>
      <c r="S77" s="40">
        <v>4</v>
      </c>
      <c r="T77" s="40">
        <v>4</v>
      </c>
      <c r="U77" s="40">
        <v>4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2</v>
      </c>
      <c r="AD77" s="24">
        <f>SUM(R77:AC77)</f>
        <v>18</v>
      </c>
      <c r="AE77" s="52">
        <f>AD77*E129</f>
        <v>37.5</v>
      </c>
      <c r="AF77" s="39">
        <v>4</v>
      </c>
      <c r="AG77" s="40">
        <v>4</v>
      </c>
      <c r="AH77" s="40">
        <v>4</v>
      </c>
      <c r="AI77" s="40">
        <v>4</v>
      </c>
      <c r="AJ77" s="40">
        <v>0</v>
      </c>
      <c r="AK77" s="40">
        <v>1</v>
      </c>
      <c r="AL77" s="40">
        <v>0</v>
      </c>
      <c r="AM77" s="40">
        <v>0</v>
      </c>
      <c r="AN77" s="40">
        <v>1</v>
      </c>
      <c r="AO77" s="40">
        <v>2</v>
      </c>
      <c r="AP77" s="40">
        <v>0</v>
      </c>
      <c r="AQ77" s="40">
        <v>2</v>
      </c>
      <c r="AR77" s="24">
        <f>SUM(AF77:AQ77)</f>
        <v>22</v>
      </c>
      <c r="AS77" s="55">
        <f>AR77*E129</f>
        <v>45.833333333333336</v>
      </c>
    </row>
    <row r="78" spans="1:45" x14ac:dyDescent="0.25">
      <c r="A78" s="71">
        <v>41</v>
      </c>
      <c r="B78" s="65">
        <f>2019-1968</f>
        <v>51</v>
      </c>
      <c r="C78" s="65">
        <v>2</v>
      </c>
      <c r="D78" s="14">
        <v>5</v>
      </c>
      <c r="E78" s="15">
        <v>1</v>
      </c>
      <c r="F78" s="15">
        <v>5</v>
      </c>
      <c r="G78" s="15">
        <v>1</v>
      </c>
      <c r="H78" s="15">
        <v>1</v>
      </c>
      <c r="I78" s="15">
        <v>5</v>
      </c>
      <c r="J78" s="15">
        <v>1</v>
      </c>
      <c r="K78" s="15">
        <v>5</v>
      </c>
      <c r="L78" s="15">
        <v>1</v>
      </c>
      <c r="M78" s="15">
        <v>4</v>
      </c>
      <c r="N78" s="15">
        <v>1</v>
      </c>
      <c r="O78" s="16">
        <v>3</v>
      </c>
      <c r="P78" s="16"/>
      <c r="Q78" s="53"/>
      <c r="R78" s="17">
        <v>5</v>
      </c>
      <c r="S78" s="15">
        <v>1</v>
      </c>
      <c r="T78" s="15">
        <v>5</v>
      </c>
      <c r="U78" s="15">
        <v>1</v>
      </c>
      <c r="V78" s="15">
        <v>1</v>
      </c>
      <c r="W78" s="15">
        <v>5</v>
      </c>
      <c r="X78" s="15">
        <v>1</v>
      </c>
      <c r="Y78" s="15">
        <v>5</v>
      </c>
      <c r="Z78" s="15">
        <v>1</v>
      </c>
      <c r="AA78" s="15">
        <v>5</v>
      </c>
      <c r="AB78" s="15">
        <v>1</v>
      </c>
      <c r="AC78" s="15">
        <v>2</v>
      </c>
      <c r="AD78" s="16"/>
      <c r="AE78" s="53"/>
      <c r="AF78" s="14">
        <v>5</v>
      </c>
      <c r="AG78" s="15">
        <v>1</v>
      </c>
      <c r="AH78" s="15">
        <v>5</v>
      </c>
      <c r="AI78" s="15">
        <v>1</v>
      </c>
      <c r="AJ78" s="15">
        <v>2</v>
      </c>
      <c r="AK78" s="15">
        <v>5</v>
      </c>
      <c r="AL78" s="15">
        <v>1</v>
      </c>
      <c r="AM78" s="15">
        <v>5</v>
      </c>
      <c r="AN78" s="15">
        <v>1</v>
      </c>
      <c r="AO78" s="15">
        <v>5</v>
      </c>
      <c r="AP78" s="15">
        <v>1</v>
      </c>
      <c r="AQ78" s="15">
        <v>1</v>
      </c>
      <c r="AR78" s="16"/>
      <c r="AS78" s="54"/>
    </row>
    <row r="79" spans="1:45" x14ac:dyDescent="0.25">
      <c r="A79" s="72"/>
      <c r="B79" s="66"/>
      <c r="C79" s="66"/>
      <c r="D79" s="39">
        <v>4</v>
      </c>
      <c r="E79" s="40">
        <v>4</v>
      </c>
      <c r="F79" s="40">
        <v>4</v>
      </c>
      <c r="G79" s="40">
        <v>4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1</v>
      </c>
      <c r="N79" s="40">
        <v>0</v>
      </c>
      <c r="O79" s="41">
        <v>2</v>
      </c>
      <c r="P79" s="24">
        <f>SUM(D79:O79)</f>
        <v>19</v>
      </c>
      <c r="Q79" s="52">
        <f>P79*E129</f>
        <v>39.583333333333336</v>
      </c>
      <c r="R79" s="42">
        <v>4</v>
      </c>
      <c r="S79" s="40">
        <v>4</v>
      </c>
      <c r="T79" s="40">
        <v>4</v>
      </c>
      <c r="U79" s="40">
        <v>4</v>
      </c>
      <c r="V79" s="40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0</v>
      </c>
      <c r="AB79" s="40">
        <v>0</v>
      </c>
      <c r="AC79" s="40">
        <v>3</v>
      </c>
      <c r="AD79" s="24">
        <f>SUM(R79:AC79)</f>
        <v>19</v>
      </c>
      <c r="AE79" s="52">
        <f>AD79*E129</f>
        <v>39.583333333333336</v>
      </c>
      <c r="AF79" s="39">
        <v>4</v>
      </c>
      <c r="AG79" s="40">
        <v>4</v>
      </c>
      <c r="AH79" s="40">
        <v>4</v>
      </c>
      <c r="AI79" s="40">
        <v>4</v>
      </c>
      <c r="AJ79" s="40">
        <v>1</v>
      </c>
      <c r="AK79" s="40"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v>0</v>
      </c>
      <c r="AQ79" s="40">
        <v>4</v>
      </c>
      <c r="AR79" s="24">
        <f>SUM(AF79:AQ79)</f>
        <v>21</v>
      </c>
      <c r="AS79" s="52">
        <f>AR79*E129</f>
        <v>43.75</v>
      </c>
    </row>
    <row r="80" spans="1:45" x14ac:dyDescent="0.25">
      <c r="A80" s="71">
        <v>42</v>
      </c>
      <c r="B80" s="65">
        <f>2019-1965</f>
        <v>54</v>
      </c>
      <c r="C80" s="65">
        <v>2</v>
      </c>
      <c r="D80" s="14">
        <v>5</v>
      </c>
      <c r="E80" s="15">
        <v>3</v>
      </c>
      <c r="F80" s="15">
        <v>5</v>
      </c>
      <c r="G80" s="15">
        <v>1</v>
      </c>
      <c r="H80" s="15">
        <v>1</v>
      </c>
      <c r="I80" s="15">
        <v>5</v>
      </c>
      <c r="J80" s="15">
        <v>3</v>
      </c>
      <c r="K80" s="15">
        <v>5</v>
      </c>
      <c r="L80" s="15">
        <v>1</v>
      </c>
      <c r="M80" s="15">
        <v>3</v>
      </c>
      <c r="N80" s="15">
        <v>1</v>
      </c>
      <c r="O80" s="16">
        <v>3</v>
      </c>
      <c r="P80" s="16"/>
      <c r="Q80" s="53"/>
      <c r="R80" s="17">
        <v>5</v>
      </c>
      <c r="S80" s="15">
        <v>4</v>
      </c>
      <c r="T80" s="15">
        <v>5</v>
      </c>
      <c r="U80" s="15">
        <v>1</v>
      </c>
      <c r="V80" s="15">
        <v>1</v>
      </c>
      <c r="W80" s="15">
        <v>5</v>
      </c>
      <c r="X80" s="15">
        <v>3</v>
      </c>
      <c r="Y80" s="15">
        <v>5</v>
      </c>
      <c r="Z80" s="15">
        <v>1</v>
      </c>
      <c r="AA80" s="15">
        <v>3</v>
      </c>
      <c r="AB80" s="15">
        <v>1</v>
      </c>
      <c r="AC80" s="15">
        <v>3</v>
      </c>
      <c r="AD80" s="16"/>
      <c r="AE80" s="53"/>
      <c r="AF80" s="14">
        <v>5</v>
      </c>
      <c r="AG80" s="15">
        <v>3</v>
      </c>
      <c r="AH80" s="15">
        <v>5</v>
      </c>
      <c r="AI80" s="15">
        <v>1</v>
      </c>
      <c r="AJ80" s="15">
        <v>5</v>
      </c>
      <c r="AK80" s="15">
        <v>5</v>
      </c>
      <c r="AL80" s="15">
        <v>3</v>
      </c>
      <c r="AM80" s="15">
        <v>5</v>
      </c>
      <c r="AN80" s="15">
        <v>1</v>
      </c>
      <c r="AO80" s="15">
        <v>5</v>
      </c>
      <c r="AP80" s="15">
        <v>1</v>
      </c>
      <c r="AQ80" s="15">
        <v>3</v>
      </c>
      <c r="AR80" s="16"/>
      <c r="AS80" s="54"/>
    </row>
    <row r="81" spans="1:45" x14ac:dyDescent="0.25">
      <c r="A81" s="72"/>
      <c r="B81" s="66"/>
      <c r="C81" s="66"/>
      <c r="D81" s="39">
        <v>4</v>
      </c>
      <c r="E81" s="40">
        <v>2</v>
      </c>
      <c r="F81" s="40">
        <v>4</v>
      </c>
      <c r="G81" s="40">
        <v>4</v>
      </c>
      <c r="H81" s="40">
        <v>0</v>
      </c>
      <c r="I81" s="40">
        <v>0</v>
      </c>
      <c r="J81" s="40">
        <v>2</v>
      </c>
      <c r="K81" s="40">
        <v>0</v>
      </c>
      <c r="L81" s="40">
        <v>0</v>
      </c>
      <c r="M81" s="40">
        <v>2</v>
      </c>
      <c r="N81" s="40">
        <v>0</v>
      </c>
      <c r="O81" s="41">
        <v>2</v>
      </c>
      <c r="P81" s="24">
        <f>SUM(D81:O81)</f>
        <v>20</v>
      </c>
      <c r="Q81" s="52">
        <f>P81*E129</f>
        <v>41.666666666666671</v>
      </c>
      <c r="R81" s="42">
        <v>4</v>
      </c>
      <c r="S81" s="40">
        <v>1</v>
      </c>
      <c r="T81" s="40">
        <v>4</v>
      </c>
      <c r="U81" s="40">
        <v>4</v>
      </c>
      <c r="V81" s="40">
        <v>0</v>
      </c>
      <c r="W81" s="40">
        <v>0</v>
      </c>
      <c r="X81" s="40">
        <v>2</v>
      </c>
      <c r="Y81" s="40">
        <v>0</v>
      </c>
      <c r="Z81" s="40">
        <v>0</v>
      </c>
      <c r="AA81" s="40">
        <v>2</v>
      </c>
      <c r="AB81" s="40">
        <v>0</v>
      </c>
      <c r="AC81" s="40">
        <v>2</v>
      </c>
      <c r="AD81" s="24">
        <f>SUM(R81:AC81)</f>
        <v>19</v>
      </c>
      <c r="AE81" s="52">
        <f>AD81*E129</f>
        <v>39.583333333333336</v>
      </c>
      <c r="AF81" s="39">
        <v>4</v>
      </c>
      <c r="AG81" s="40">
        <v>2</v>
      </c>
      <c r="AH81" s="40">
        <v>4</v>
      </c>
      <c r="AI81" s="40">
        <v>4</v>
      </c>
      <c r="AJ81" s="40">
        <v>4</v>
      </c>
      <c r="AK81" s="40">
        <v>0</v>
      </c>
      <c r="AL81" s="40">
        <v>2</v>
      </c>
      <c r="AM81" s="40">
        <v>0</v>
      </c>
      <c r="AN81" s="40">
        <v>0</v>
      </c>
      <c r="AO81" s="40">
        <v>0</v>
      </c>
      <c r="AP81" s="40">
        <v>0</v>
      </c>
      <c r="AQ81" s="40">
        <v>2</v>
      </c>
      <c r="AR81" s="24">
        <f>SUM(AF81:AQ81)</f>
        <v>22</v>
      </c>
      <c r="AS81" s="55">
        <f>AR81*E129</f>
        <v>45.833333333333336</v>
      </c>
    </row>
    <row r="82" spans="1:45" x14ac:dyDescent="0.25">
      <c r="A82" s="71">
        <v>43</v>
      </c>
      <c r="B82" s="65">
        <f>2019-1966</f>
        <v>53</v>
      </c>
      <c r="C82" s="65">
        <v>2</v>
      </c>
      <c r="D82" s="14">
        <v>3</v>
      </c>
      <c r="E82" s="15">
        <v>1</v>
      </c>
      <c r="F82" s="15">
        <v>4</v>
      </c>
      <c r="G82" s="15">
        <v>2</v>
      </c>
      <c r="H82" s="15">
        <v>2</v>
      </c>
      <c r="I82" s="15">
        <v>3</v>
      </c>
      <c r="J82" s="15">
        <v>1</v>
      </c>
      <c r="K82" s="15">
        <v>5</v>
      </c>
      <c r="L82" s="15">
        <v>2</v>
      </c>
      <c r="M82" s="15">
        <v>4</v>
      </c>
      <c r="N82" s="15">
        <v>1</v>
      </c>
      <c r="O82" s="16">
        <v>1</v>
      </c>
      <c r="P82" s="16"/>
      <c r="Q82" s="53"/>
      <c r="R82" s="17">
        <v>3</v>
      </c>
      <c r="S82" s="15">
        <v>1</v>
      </c>
      <c r="T82" s="15">
        <v>4</v>
      </c>
      <c r="U82" s="15">
        <v>2</v>
      </c>
      <c r="V82" s="15">
        <v>1</v>
      </c>
      <c r="W82" s="15">
        <v>3</v>
      </c>
      <c r="X82" s="15">
        <v>1</v>
      </c>
      <c r="Y82" s="15">
        <v>5</v>
      </c>
      <c r="Z82" s="15">
        <v>2</v>
      </c>
      <c r="AA82" s="15">
        <v>5</v>
      </c>
      <c r="AB82" s="15">
        <v>1</v>
      </c>
      <c r="AC82" s="15">
        <v>1</v>
      </c>
      <c r="AD82" s="16"/>
      <c r="AE82" s="53"/>
      <c r="AF82" s="14">
        <v>3</v>
      </c>
      <c r="AG82" s="15">
        <v>1</v>
      </c>
      <c r="AH82" s="15">
        <v>4</v>
      </c>
      <c r="AI82" s="15">
        <v>2</v>
      </c>
      <c r="AJ82" s="15">
        <v>2</v>
      </c>
      <c r="AK82" s="15">
        <v>3</v>
      </c>
      <c r="AL82" s="15">
        <v>1</v>
      </c>
      <c r="AM82" s="15">
        <v>3</v>
      </c>
      <c r="AN82" s="15">
        <v>2</v>
      </c>
      <c r="AO82" s="15">
        <v>1</v>
      </c>
      <c r="AP82" s="15">
        <v>1</v>
      </c>
      <c r="AQ82" s="15">
        <v>1</v>
      </c>
      <c r="AR82" s="16"/>
      <c r="AS82" s="54"/>
    </row>
    <row r="83" spans="1:45" x14ac:dyDescent="0.25">
      <c r="A83" s="72"/>
      <c r="B83" s="66"/>
      <c r="C83" s="66"/>
      <c r="D83" s="39">
        <v>2</v>
      </c>
      <c r="E83" s="40">
        <v>4</v>
      </c>
      <c r="F83" s="40">
        <v>3</v>
      </c>
      <c r="G83" s="40">
        <v>3</v>
      </c>
      <c r="H83" s="40">
        <v>1</v>
      </c>
      <c r="I83" s="40">
        <v>2</v>
      </c>
      <c r="J83" s="40">
        <v>0</v>
      </c>
      <c r="K83" s="40">
        <v>0</v>
      </c>
      <c r="L83" s="40">
        <v>1</v>
      </c>
      <c r="M83" s="40">
        <v>1</v>
      </c>
      <c r="N83" s="40">
        <v>0</v>
      </c>
      <c r="O83" s="41">
        <v>4</v>
      </c>
      <c r="P83" s="24">
        <f>SUM(D83:O83)</f>
        <v>21</v>
      </c>
      <c r="Q83" s="52">
        <f>P83*E129</f>
        <v>43.75</v>
      </c>
      <c r="R83" s="42">
        <v>2</v>
      </c>
      <c r="S83" s="40">
        <v>4</v>
      </c>
      <c r="T83" s="40">
        <v>3</v>
      </c>
      <c r="U83" s="40">
        <v>3</v>
      </c>
      <c r="V83" s="40">
        <v>0</v>
      </c>
      <c r="W83" s="40">
        <v>2</v>
      </c>
      <c r="X83" s="40">
        <v>0</v>
      </c>
      <c r="Y83" s="40">
        <v>0</v>
      </c>
      <c r="Z83" s="40">
        <v>1</v>
      </c>
      <c r="AA83" s="40">
        <v>0</v>
      </c>
      <c r="AB83" s="40">
        <v>0</v>
      </c>
      <c r="AC83" s="40">
        <v>4</v>
      </c>
      <c r="AD83" s="24">
        <f>SUM(R83:AC83)</f>
        <v>19</v>
      </c>
      <c r="AE83" s="52">
        <f>AD83*E129</f>
        <v>39.583333333333336</v>
      </c>
      <c r="AF83" s="39">
        <v>2</v>
      </c>
      <c r="AG83" s="40">
        <v>4</v>
      </c>
      <c r="AH83" s="40">
        <v>3</v>
      </c>
      <c r="AI83" s="40">
        <v>3</v>
      </c>
      <c r="AJ83" s="40">
        <v>1</v>
      </c>
      <c r="AK83" s="40">
        <v>2</v>
      </c>
      <c r="AL83" s="40">
        <v>0</v>
      </c>
      <c r="AM83" s="40">
        <v>2</v>
      </c>
      <c r="AN83" s="40">
        <v>1</v>
      </c>
      <c r="AO83" s="40">
        <v>4</v>
      </c>
      <c r="AP83" s="40">
        <v>0</v>
      </c>
      <c r="AQ83" s="40">
        <v>4</v>
      </c>
      <c r="AR83" s="24">
        <f>SUM(AF83:AQ83)</f>
        <v>26</v>
      </c>
      <c r="AS83" s="55">
        <f>AR83*E129</f>
        <v>54.166666666666671</v>
      </c>
    </row>
    <row r="84" spans="1:45" x14ac:dyDescent="0.25">
      <c r="A84" s="71">
        <v>44</v>
      </c>
      <c r="B84" s="65">
        <v>53</v>
      </c>
      <c r="C84" s="65">
        <v>2</v>
      </c>
      <c r="D84" s="14">
        <v>4</v>
      </c>
      <c r="E84" s="15">
        <v>1</v>
      </c>
      <c r="F84" s="15">
        <v>4</v>
      </c>
      <c r="G84" s="15">
        <v>1</v>
      </c>
      <c r="H84" s="15">
        <v>1</v>
      </c>
      <c r="I84" s="15">
        <v>5</v>
      </c>
      <c r="J84" s="15">
        <v>1</v>
      </c>
      <c r="K84" s="15">
        <v>5</v>
      </c>
      <c r="L84" s="15">
        <v>2</v>
      </c>
      <c r="M84" s="15">
        <v>5</v>
      </c>
      <c r="N84" s="15">
        <v>2</v>
      </c>
      <c r="O84" s="16">
        <v>1</v>
      </c>
      <c r="P84" s="16"/>
      <c r="Q84" s="53"/>
      <c r="R84" s="17">
        <v>4</v>
      </c>
      <c r="S84" s="15">
        <v>1</v>
      </c>
      <c r="T84" s="15">
        <v>4</v>
      </c>
      <c r="U84" s="15">
        <v>1</v>
      </c>
      <c r="V84" s="15">
        <v>1</v>
      </c>
      <c r="W84" s="15">
        <v>4</v>
      </c>
      <c r="X84" s="15">
        <v>1</v>
      </c>
      <c r="Y84" s="15">
        <v>5</v>
      </c>
      <c r="Z84" s="15">
        <v>4</v>
      </c>
      <c r="AA84" s="15">
        <v>5</v>
      </c>
      <c r="AB84" s="15">
        <v>2</v>
      </c>
      <c r="AC84" s="15">
        <v>1</v>
      </c>
      <c r="AD84" s="16"/>
      <c r="AE84" s="53"/>
      <c r="AF84" s="14">
        <v>4</v>
      </c>
      <c r="AG84" s="15">
        <v>1</v>
      </c>
      <c r="AH84" s="15">
        <v>4</v>
      </c>
      <c r="AI84" s="15">
        <v>1</v>
      </c>
      <c r="AJ84" s="15">
        <v>1</v>
      </c>
      <c r="AK84" s="15">
        <v>4</v>
      </c>
      <c r="AL84" s="15">
        <v>1</v>
      </c>
      <c r="AM84" s="15">
        <v>5</v>
      </c>
      <c r="AN84" s="15">
        <v>2</v>
      </c>
      <c r="AO84" s="15">
        <v>2</v>
      </c>
      <c r="AP84" s="15">
        <v>2</v>
      </c>
      <c r="AQ84" s="15">
        <v>1</v>
      </c>
      <c r="AR84" s="16"/>
      <c r="AS84" s="54"/>
    </row>
    <row r="85" spans="1:45" x14ac:dyDescent="0.25">
      <c r="A85" s="72"/>
      <c r="B85" s="66"/>
      <c r="C85" s="66"/>
      <c r="D85" s="39">
        <v>3</v>
      </c>
      <c r="E85" s="40">
        <v>4</v>
      </c>
      <c r="F85" s="40">
        <v>3</v>
      </c>
      <c r="G85" s="40">
        <v>4</v>
      </c>
      <c r="H85" s="40">
        <v>0</v>
      </c>
      <c r="I85" s="40">
        <v>0</v>
      </c>
      <c r="J85" s="40">
        <v>0</v>
      </c>
      <c r="K85" s="40">
        <v>0</v>
      </c>
      <c r="L85" s="40">
        <v>1</v>
      </c>
      <c r="M85" s="40">
        <v>0</v>
      </c>
      <c r="N85" s="40">
        <v>1</v>
      </c>
      <c r="O85" s="41">
        <v>4</v>
      </c>
      <c r="P85" s="24">
        <f>SUM(D85:O85)</f>
        <v>20</v>
      </c>
      <c r="Q85" s="52">
        <f>P85*E129</f>
        <v>41.666666666666671</v>
      </c>
      <c r="R85" s="42">
        <v>3</v>
      </c>
      <c r="S85" s="40">
        <v>4</v>
      </c>
      <c r="T85" s="40">
        <v>3</v>
      </c>
      <c r="U85" s="40">
        <v>4</v>
      </c>
      <c r="V85" s="40">
        <v>0</v>
      </c>
      <c r="W85" s="40">
        <v>1</v>
      </c>
      <c r="X85" s="40">
        <v>0</v>
      </c>
      <c r="Y85" s="40">
        <v>0</v>
      </c>
      <c r="Z85" s="40">
        <v>3</v>
      </c>
      <c r="AA85" s="40">
        <v>0</v>
      </c>
      <c r="AB85" s="40">
        <v>1</v>
      </c>
      <c r="AC85" s="40">
        <v>4</v>
      </c>
      <c r="AD85" s="24">
        <f>SUM(R85:AC85)</f>
        <v>23</v>
      </c>
      <c r="AE85" s="55">
        <f>AD85*E129</f>
        <v>47.916666666666671</v>
      </c>
      <c r="AF85" s="39">
        <v>3</v>
      </c>
      <c r="AG85" s="40">
        <v>4</v>
      </c>
      <c r="AH85" s="40">
        <v>3</v>
      </c>
      <c r="AI85" s="40">
        <v>4</v>
      </c>
      <c r="AJ85" s="40">
        <v>0</v>
      </c>
      <c r="AK85" s="40">
        <v>1</v>
      </c>
      <c r="AL85" s="40">
        <v>0</v>
      </c>
      <c r="AM85" s="40">
        <v>0</v>
      </c>
      <c r="AN85" s="40">
        <v>1</v>
      </c>
      <c r="AO85" s="40">
        <v>3</v>
      </c>
      <c r="AP85" s="40">
        <v>1</v>
      </c>
      <c r="AQ85" s="40">
        <v>4</v>
      </c>
      <c r="AR85" s="24">
        <f>SUM(AF85:AQ85)</f>
        <v>24</v>
      </c>
      <c r="AS85" s="55">
        <f>AR85*E129</f>
        <v>50</v>
      </c>
    </row>
    <row r="86" spans="1:45" x14ac:dyDescent="0.25">
      <c r="A86" s="71">
        <v>45</v>
      </c>
      <c r="B86" s="65">
        <f>2019-1988</f>
        <v>31</v>
      </c>
      <c r="C86" s="65">
        <v>2</v>
      </c>
      <c r="D86" s="14">
        <v>5</v>
      </c>
      <c r="E86" s="15">
        <v>3</v>
      </c>
      <c r="F86" s="15">
        <v>5</v>
      </c>
      <c r="G86" s="15">
        <v>1</v>
      </c>
      <c r="H86" s="15">
        <v>1</v>
      </c>
      <c r="I86" s="15">
        <v>5</v>
      </c>
      <c r="J86" s="15">
        <v>1</v>
      </c>
      <c r="K86" s="15">
        <v>5</v>
      </c>
      <c r="L86" s="15">
        <v>1</v>
      </c>
      <c r="M86" s="15">
        <v>5</v>
      </c>
      <c r="N86" s="15">
        <v>1</v>
      </c>
      <c r="O86" s="16">
        <v>5</v>
      </c>
      <c r="P86" s="16"/>
      <c r="Q86" s="53"/>
      <c r="R86" s="17">
        <v>5</v>
      </c>
      <c r="S86" s="15">
        <v>3</v>
      </c>
      <c r="T86" s="15">
        <v>5</v>
      </c>
      <c r="U86" s="15">
        <v>1</v>
      </c>
      <c r="V86" s="15">
        <v>1</v>
      </c>
      <c r="W86" s="15">
        <v>5</v>
      </c>
      <c r="X86" s="15">
        <v>1</v>
      </c>
      <c r="Y86" s="15">
        <v>5</v>
      </c>
      <c r="Z86" s="15">
        <v>1</v>
      </c>
      <c r="AA86" s="15">
        <v>5</v>
      </c>
      <c r="AB86" s="15">
        <v>1</v>
      </c>
      <c r="AC86" s="15">
        <v>5</v>
      </c>
      <c r="AD86" s="16"/>
      <c r="AE86" s="54"/>
      <c r="AF86" s="14">
        <v>5</v>
      </c>
      <c r="AG86" s="15">
        <v>3</v>
      </c>
      <c r="AH86" s="15">
        <v>5</v>
      </c>
      <c r="AI86" s="15">
        <v>1</v>
      </c>
      <c r="AJ86" s="15">
        <v>3</v>
      </c>
      <c r="AK86" s="15">
        <v>4</v>
      </c>
      <c r="AL86" s="15">
        <v>3</v>
      </c>
      <c r="AM86" s="15">
        <v>5</v>
      </c>
      <c r="AN86" s="15">
        <v>2</v>
      </c>
      <c r="AO86" s="15">
        <v>1</v>
      </c>
      <c r="AP86" s="15">
        <v>1</v>
      </c>
      <c r="AQ86" s="15">
        <v>3</v>
      </c>
      <c r="AR86" s="16"/>
      <c r="AS86" s="54"/>
    </row>
    <row r="87" spans="1:45" x14ac:dyDescent="0.25">
      <c r="A87" s="72"/>
      <c r="B87" s="66"/>
      <c r="C87" s="66"/>
      <c r="D87" s="39">
        <v>4</v>
      </c>
      <c r="E87" s="40">
        <v>2</v>
      </c>
      <c r="F87" s="40">
        <v>4</v>
      </c>
      <c r="G87" s="40">
        <v>4</v>
      </c>
      <c r="H87" s="40">
        <v>0</v>
      </c>
      <c r="I87" s="40">
        <v>0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1">
        <v>0</v>
      </c>
      <c r="P87" s="24">
        <f>SUM(D87:O87)</f>
        <v>14</v>
      </c>
      <c r="Q87" s="52">
        <f>P87*E129</f>
        <v>29.166666666666668</v>
      </c>
      <c r="R87" s="42">
        <v>4</v>
      </c>
      <c r="S87" s="40">
        <v>2</v>
      </c>
      <c r="T87" s="40">
        <v>4</v>
      </c>
      <c r="U87" s="40">
        <v>4</v>
      </c>
      <c r="V87" s="40">
        <v>0</v>
      </c>
      <c r="W87" s="40">
        <v>0</v>
      </c>
      <c r="X87" s="40">
        <v>0</v>
      </c>
      <c r="Y87" s="40">
        <v>0</v>
      </c>
      <c r="Z87" s="40">
        <v>0</v>
      </c>
      <c r="AA87" s="40">
        <v>0</v>
      </c>
      <c r="AB87" s="40">
        <v>0</v>
      </c>
      <c r="AC87" s="40">
        <v>0</v>
      </c>
      <c r="AD87" s="24">
        <f>SUM(R87:AC87)</f>
        <v>14</v>
      </c>
      <c r="AE87" s="55">
        <f>AD87*E129</f>
        <v>29.166666666666668</v>
      </c>
      <c r="AF87" s="39">
        <v>4</v>
      </c>
      <c r="AG87" s="40">
        <v>2</v>
      </c>
      <c r="AH87" s="40">
        <v>4</v>
      </c>
      <c r="AI87" s="40">
        <v>4</v>
      </c>
      <c r="AJ87" s="40">
        <v>2</v>
      </c>
      <c r="AK87" s="40">
        <v>1</v>
      </c>
      <c r="AL87" s="40">
        <v>2</v>
      </c>
      <c r="AM87" s="40">
        <v>0</v>
      </c>
      <c r="AN87" s="40">
        <v>1</v>
      </c>
      <c r="AO87" s="40">
        <v>4</v>
      </c>
      <c r="AP87" s="40">
        <v>0</v>
      </c>
      <c r="AQ87" s="40">
        <v>2</v>
      </c>
      <c r="AR87" s="24">
        <f>SUM(AF87:AQ87)</f>
        <v>26</v>
      </c>
      <c r="AS87" s="55">
        <f>AR87*E129</f>
        <v>54.166666666666671</v>
      </c>
    </row>
    <row r="88" spans="1:45" x14ac:dyDescent="0.25">
      <c r="A88" s="71">
        <v>46</v>
      </c>
      <c r="B88" s="65">
        <f>2019-1986</f>
        <v>33</v>
      </c>
      <c r="C88" s="65">
        <v>2</v>
      </c>
      <c r="D88" s="14">
        <v>5</v>
      </c>
      <c r="E88" s="15">
        <v>1</v>
      </c>
      <c r="F88" s="15">
        <v>3</v>
      </c>
      <c r="G88" s="15">
        <v>1</v>
      </c>
      <c r="H88" s="15">
        <v>1</v>
      </c>
      <c r="I88" s="15">
        <v>5</v>
      </c>
      <c r="J88" s="15">
        <v>1</v>
      </c>
      <c r="K88" s="15">
        <v>5</v>
      </c>
      <c r="L88" s="15">
        <v>1</v>
      </c>
      <c r="M88" s="15">
        <v>5</v>
      </c>
      <c r="N88" s="15">
        <v>1</v>
      </c>
      <c r="O88" s="16">
        <v>5</v>
      </c>
      <c r="P88" s="16"/>
      <c r="Q88" s="53"/>
      <c r="R88" s="17">
        <v>5</v>
      </c>
      <c r="S88" s="15">
        <v>1</v>
      </c>
      <c r="T88" s="15">
        <v>5</v>
      </c>
      <c r="U88" s="15">
        <v>1</v>
      </c>
      <c r="V88" s="15">
        <v>1</v>
      </c>
      <c r="W88" s="15">
        <v>5</v>
      </c>
      <c r="X88" s="15">
        <v>1</v>
      </c>
      <c r="Y88" s="15">
        <v>5</v>
      </c>
      <c r="Z88" s="15">
        <v>1</v>
      </c>
      <c r="AA88" s="15">
        <v>5</v>
      </c>
      <c r="AB88" s="15">
        <v>1</v>
      </c>
      <c r="AC88" s="15">
        <v>5</v>
      </c>
      <c r="AD88" s="16"/>
      <c r="AE88" s="54"/>
      <c r="AF88" s="14">
        <v>5</v>
      </c>
      <c r="AG88" s="15">
        <v>1</v>
      </c>
      <c r="AH88" s="15">
        <v>5</v>
      </c>
      <c r="AI88" s="15">
        <v>1</v>
      </c>
      <c r="AJ88" s="15">
        <v>1</v>
      </c>
      <c r="AK88" s="15">
        <v>4</v>
      </c>
      <c r="AL88" s="15">
        <v>1</v>
      </c>
      <c r="AM88" s="15">
        <v>5</v>
      </c>
      <c r="AN88" s="15">
        <v>1</v>
      </c>
      <c r="AO88" s="15">
        <v>3</v>
      </c>
      <c r="AP88" s="15">
        <v>1</v>
      </c>
      <c r="AQ88" s="15">
        <v>3</v>
      </c>
      <c r="AR88" s="16"/>
      <c r="AS88" s="54"/>
    </row>
    <row r="89" spans="1:45" x14ac:dyDescent="0.25">
      <c r="A89" s="72"/>
      <c r="B89" s="66"/>
      <c r="C89" s="66"/>
      <c r="D89" s="39">
        <v>4</v>
      </c>
      <c r="E89" s="40">
        <v>4</v>
      </c>
      <c r="F89" s="40">
        <v>2</v>
      </c>
      <c r="G89" s="40">
        <v>4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1">
        <v>0</v>
      </c>
      <c r="P89" s="24">
        <f>SUM(D89:O89)</f>
        <v>14</v>
      </c>
      <c r="Q89" s="52">
        <f>P89*E129</f>
        <v>29.166666666666668</v>
      </c>
      <c r="R89" s="42">
        <v>4</v>
      </c>
      <c r="S89" s="40">
        <v>4</v>
      </c>
      <c r="T89" s="40">
        <v>4</v>
      </c>
      <c r="U89" s="40">
        <v>4</v>
      </c>
      <c r="V89" s="40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24">
        <f>SUM(R89:AC89)</f>
        <v>16</v>
      </c>
      <c r="AE89" s="55">
        <f>AD89*E129</f>
        <v>33.333333333333336</v>
      </c>
      <c r="AF89" s="39">
        <v>4</v>
      </c>
      <c r="AG89" s="40">
        <v>4</v>
      </c>
      <c r="AH89" s="40">
        <v>4</v>
      </c>
      <c r="AI89" s="40">
        <v>4</v>
      </c>
      <c r="AJ89" s="40">
        <v>0</v>
      </c>
      <c r="AK89" s="40">
        <v>1</v>
      </c>
      <c r="AL89" s="40">
        <v>0</v>
      </c>
      <c r="AM89" s="40">
        <v>0</v>
      </c>
      <c r="AN89" s="40">
        <v>0</v>
      </c>
      <c r="AO89" s="40">
        <v>2</v>
      </c>
      <c r="AP89" s="40">
        <v>0</v>
      </c>
      <c r="AQ89" s="40">
        <v>2</v>
      </c>
      <c r="AR89" s="24">
        <f>SUM(AF89:AQ89)</f>
        <v>21</v>
      </c>
      <c r="AS89" s="55">
        <f>AR89*E129</f>
        <v>43.75</v>
      </c>
    </row>
    <row r="90" spans="1:45" x14ac:dyDescent="0.25">
      <c r="A90" s="71">
        <v>48</v>
      </c>
      <c r="B90" s="65">
        <f>2019-1968</f>
        <v>51</v>
      </c>
      <c r="C90" s="65">
        <v>2</v>
      </c>
      <c r="D90" s="14">
        <v>5</v>
      </c>
      <c r="E90" s="15">
        <v>1</v>
      </c>
      <c r="F90" s="15">
        <v>5</v>
      </c>
      <c r="G90" s="15">
        <v>1</v>
      </c>
      <c r="H90" s="15">
        <v>3</v>
      </c>
      <c r="I90" s="15">
        <v>5</v>
      </c>
      <c r="J90" s="15">
        <v>1</v>
      </c>
      <c r="K90" s="15">
        <v>5</v>
      </c>
      <c r="L90" s="15">
        <v>3</v>
      </c>
      <c r="M90" s="15">
        <v>1</v>
      </c>
      <c r="N90" s="15">
        <v>4</v>
      </c>
      <c r="O90" s="16">
        <v>1</v>
      </c>
      <c r="P90" s="16"/>
      <c r="Q90" s="53"/>
      <c r="R90" s="17">
        <v>5</v>
      </c>
      <c r="S90" s="15">
        <v>1</v>
      </c>
      <c r="T90" s="15">
        <v>5</v>
      </c>
      <c r="U90" s="15">
        <v>1</v>
      </c>
      <c r="V90" s="15">
        <v>4</v>
      </c>
      <c r="W90" s="15">
        <v>5</v>
      </c>
      <c r="X90" s="15">
        <v>1</v>
      </c>
      <c r="Y90" s="15">
        <v>5</v>
      </c>
      <c r="Z90" s="15">
        <v>4</v>
      </c>
      <c r="AA90" s="15">
        <v>3</v>
      </c>
      <c r="AB90" s="15">
        <v>4</v>
      </c>
      <c r="AC90" s="15">
        <v>1</v>
      </c>
      <c r="AD90" s="16"/>
      <c r="AE90" s="54"/>
      <c r="AF90" s="14">
        <v>5</v>
      </c>
      <c r="AG90" s="15">
        <v>1</v>
      </c>
      <c r="AH90" s="15">
        <v>5</v>
      </c>
      <c r="AI90" s="15">
        <v>1</v>
      </c>
      <c r="AJ90" s="15">
        <v>2</v>
      </c>
      <c r="AK90" s="15">
        <v>5</v>
      </c>
      <c r="AL90" s="15">
        <v>1</v>
      </c>
      <c r="AM90" s="15">
        <v>5</v>
      </c>
      <c r="AN90" s="15">
        <v>3</v>
      </c>
      <c r="AO90" s="15">
        <v>3</v>
      </c>
      <c r="AP90" s="15">
        <v>4</v>
      </c>
      <c r="AQ90" s="15">
        <v>1</v>
      </c>
      <c r="AR90" s="16"/>
      <c r="AS90" s="54"/>
    </row>
    <row r="91" spans="1:45" x14ac:dyDescent="0.25">
      <c r="A91" s="72"/>
      <c r="B91" s="66"/>
      <c r="C91" s="66"/>
      <c r="D91" s="39">
        <v>4</v>
      </c>
      <c r="E91" s="40">
        <v>4</v>
      </c>
      <c r="F91" s="40">
        <v>4</v>
      </c>
      <c r="G91" s="40">
        <v>4</v>
      </c>
      <c r="H91" s="40">
        <v>2</v>
      </c>
      <c r="I91" s="40">
        <v>0</v>
      </c>
      <c r="J91" s="40">
        <v>0</v>
      </c>
      <c r="K91" s="40">
        <v>0</v>
      </c>
      <c r="L91" s="40">
        <v>2</v>
      </c>
      <c r="M91" s="40">
        <v>4</v>
      </c>
      <c r="N91" s="40">
        <v>3</v>
      </c>
      <c r="O91" s="41">
        <v>4</v>
      </c>
      <c r="P91" s="24">
        <f>SUM(D91:O91)</f>
        <v>31</v>
      </c>
      <c r="Q91" s="52">
        <f>P91*E129</f>
        <v>64.583333333333343</v>
      </c>
      <c r="R91" s="42">
        <v>4</v>
      </c>
      <c r="S91" s="40">
        <v>4</v>
      </c>
      <c r="T91" s="40">
        <v>4</v>
      </c>
      <c r="U91" s="40">
        <v>4</v>
      </c>
      <c r="V91" s="40">
        <v>3</v>
      </c>
      <c r="W91" s="40">
        <v>0</v>
      </c>
      <c r="X91" s="40">
        <v>0</v>
      </c>
      <c r="Y91" s="40">
        <v>0</v>
      </c>
      <c r="Z91" s="40">
        <v>3</v>
      </c>
      <c r="AA91" s="40">
        <v>2</v>
      </c>
      <c r="AB91" s="40">
        <v>3</v>
      </c>
      <c r="AC91" s="40">
        <v>4</v>
      </c>
      <c r="AD91" s="24">
        <f>SUM(R91:AC91)</f>
        <v>31</v>
      </c>
      <c r="AE91" s="55">
        <f>AD91*E129</f>
        <v>64.583333333333343</v>
      </c>
      <c r="AF91" s="39">
        <v>4</v>
      </c>
      <c r="AG91" s="40">
        <v>4</v>
      </c>
      <c r="AH91" s="40">
        <v>4</v>
      </c>
      <c r="AI91" s="40">
        <v>4</v>
      </c>
      <c r="AJ91" s="40">
        <v>1</v>
      </c>
      <c r="AK91" s="40">
        <v>0</v>
      </c>
      <c r="AL91" s="40">
        <v>0</v>
      </c>
      <c r="AM91" s="40">
        <v>0</v>
      </c>
      <c r="AN91" s="40">
        <v>2</v>
      </c>
      <c r="AO91" s="40">
        <v>2</v>
      </c>
      <c r="AP91" s="40">
        <v>3</v>
      </c>
      <c r="AQ91" s="40">
        <v>4</v>
      </c>
      <c r="AR91" s="24">
        <f>SUM(AF91:AQ91)</f>
        <v>28</v>
      </c>
      <c r="AS91" s="55">
        <f>AR91*E129</f>
        <v>58.333333333333336</v>
      </c>
    </row>
    <row r="92" spans="1:45" x14ac:dyDescent="0.25">
      <c r="A92" s="71">
        <v>49</v>
      </c>
      <c r="B92" s="65">
        <f>2019-1977</f>
        <v>42</v>
      </c>
      <c r="C92" s="65">
        <v>2</v>
      </c>
      <c r="D92" s="14">
        <v>5</v>
      </c>
      <c r="E92" s="15">
        <v>1</v>
      </c>
      <c r="F92" s="15">
        <v>4</v>
      </c>
      <c r="G92" s="15">
        <v>1</v>
      </c>
      <c r="H92" s="15">
        <v>1</v>
      </c>
      <c r="I92" s="15">
        <v>5</v>
      </c>
      <c r="J92" s="15">
        <v>1</v>
      </c>
      <c r="K92" s="15">
        <v>5</v>
      </c>
      <c r="L92" s="15">
        <v>1</v>
      </c>
      <c r="M92" s="15">
        <v>5</v>
      </c>
      <c r="N92" s="15">
        <v>1</v>
      </c>
      <c r="O92" s="16">
        <v>1</v>
      </c>
      <c r="P92" s="16"/>
      <c r="Q92" s="53"/>
      <c r="R92" s="17">
        <v>4</v>
      </c>
      <c r="S92" s="15">
        <v>1</v>
      </c>
      <c r="T92" s="15">
        <v>5</v>
      </c>
      <c r="U92" s="15">
        <v>1</v>
      </c>
      <c r="V92" s="15">
        <v>1</v>
      </c>
      <c r="W92" s="15">
        <v>5</v>
      </c>
      <c r="X92" s="15">
        <v>1</v>
      </c>
      <c r="Y92" s="15">
        <v>5</v>
      </c>
      <c r="Z92" s="15">
        <v>1</v>
      </c>
      <c r="AA92" s="15">
        <v>4</v>
      </c>
      <c r="AB92" s="15">
        <v>1</v>
      </c>
      <c r="AC92" s="15">
        <v>1</v>
      </c>
      <c r="AD92" s="16"/>
      <c r="AE92" s="54"/>
      <c r="AF92" s="14">
        <v>5</v>
      </c>
      <c r="AG92" s="15">
        <v>1</v>
      </c>
      <c r="AH92" s="15">
        <v>4</v>
      </c>
      <c r="AI92" s="15">
        <v>1</v>
      </c>
      <c r="AJ92" s="15">
        <v>4</v>
      </c>
      <c r="AK92" s="15">
        <v>5</v>
      </c>
      <c r="AL92" s="15">
        <v>1</v>
      </c>
      <c r="AM92" s="15">
        <v>5</v>
      </c>
      <c r="AN92" s="15">
        <v>1</v>
      </c>
      <c r="AO92" s="15">
        <v>4</v>
      </c>
      <c r="AP92" s="15">
        <v>1</v>
      </c>
      <c r="AQ92" s="15">
        <v>1</v>
      </c>
      <c r="AR92" s="16"/>
      <c r="AS92" s="54"/>
    </row>
    <row r="93" spans="1:45" x14ac:dyDescent="0.25">
      <c r="A93" s="72"/>
      <c r="B93" s="66"/>
      <c r="C93" s="66"/>
      <c r="D93" s="39">
        <v>4</v>
      </c>
      <c r="E93" s="40">
        <v>4</v>
      </c>
      <c r="F93" s="40">
        <v>3</v>
      </c>
      <c r="G93" s="40">
        <v>4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1">
        <v>4</v>
      </c>
      <c r="P93" s="24">
        <f>SUM(D93:O93)</f>
        <v>19</v>
      </c>
      <c r="Q93" s="52">
        <f>P93*E129</f>
        <v>39.583333333333336</v>
      </c>
      <c r="R93" s="42">
        <v>3</v>
      </c>
      <c r="S93" s="40">
        <v>4</v>
      </c>
      <c r="T93" s="40">
        <v>4</v>
      </c>
      <c r="U93" s="40">
        <v>4</v>
      </c>
      <c r="V93" s="40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1</v>
      </c>
      <c r="AB93" s="40">
        <v>0</v>
      </c>
      <c r="AC93" s="40">
        <v>4</v>
      </c>
      <c r="AD93" s="24">
        <f>SUM(R93:AC93)</f>
        <v>20</v>
      </c>
      <c r="AE93" s="55">
        <f>AD93*E129</f>
        <v>41.666666666666671</v>
      </c>
      <c r="AF93" s="39">
        <v>4</v>
      </c>
      <c r="AG93" s="40">
        <v>4</v>
      </c>
      <c r="AH93" s="40">
        <v>3</v>
      </c>
      <c r="AI93" s="40">
        <v>4</v>
      </c>
      <c r="AJ93" s="40">
        <v>3</v>
      </c>
      <c r="AK93" s="40">
        <v>0</v>
      </c>
      <c r="AL93" s="40">
        <v>0</v>
      </c>
      <c r="AM93" s="40">
        <v>0</v>
      </c>
      <c r="AN93" s="40">
        <v>0</v>
      </c>
      <c r="AO93" s="40">
        <v>1</v>
      </c>
      <c r="AP93" s="40">
        <v>0</v>
      </c>
      <c r="AQ93" s="40">
        <v>4</v>
      </c>
      <c r="AR93" s="24">
        <f>SUM(AF93:AQ93)</f>
        <v>23</v>
      </c>
      <c r="AS93" s="55">
        <f>AR93*E129</f>
        <v>47.916666666666671</v>
      </c>
    </row>
    <row r="94" spans="1:45" x14ac:dyDescent="0.25">
      <c r="A94" s="71">
        <v>50</v>
      </c>
      <c r="B94" s="65">
        <f>2019-1972</f>
        <v>47</v>
      </c>
      <c r="C94" s="65">
        <v>2</v>
      </c>
      <c r="D94" s="14">
        <v>5</v>
      </c>
      <c r="E94" s="15">
        <v>1</v>
      </c>
      <c r="F94" s="15">
        <v>4</v>
      </c>
      <c r="G94" s="15">
        <v>2</v>
      </c>
      <c r="H94" s="15">
        <v>2</v>
      </c>
      <c r="I94" s="15">
        <v>5</v>
      </c>
      <c r="J94" s="15">
        <v>1</v>
      </c>
      <c r="K94" s="15">
        <v>4</v>
      </c>
      <c r="L94" s="15">
        <v>4</v>
      </c>
      <c r="M94" s="15">
        <v>5</v>
      </c>
      <c r="N94" s="15">
        <v>2</v>
      </c>
      <c r="O94" s="16">
        <v>1</v>
      </c>
      <c r="P94" s="16"/>
      <c r="Q94" s="53"/>
      <c r="R94" s="17">
        <v>4</v>
      </c>
      <c r="S94" s="15">
        <v>1</v>
      </c>
      <c r="T94" s="15">
        <v>4</v>
      </c>
      <c r="U94" s="15">
        <v>2</v>
      </c>
      <c r="V94" s="15">
        <v>2</v>
      </c>
      <c r="W94" s="15">
        <v>5</v>
      </c>
      <c r="X94" s="15">
        <v>1</v>
      </c>
      <c r="Y94" s="15">
        <v>4</v>
      </c>
      <c r="Z94" s="15">
        <v>1</v>
      </c>
      <c r="AA94" s="15">
        <v>5</v>
      </c>
      <c r="AB94" s="15">
        <v>2</v>
      </c>
      <c r="AC94" s="15">
        <v>1</v>
      </c>
      <c r="AD94" s="16"/>
      <c r="AE94" s="54"/>
      <c r="AF94" s="14">
        <v>4</v>
      </c>
      <c r="AG94" s="15">
        <v>1</v>
      </c>
      <c r="AH94" s="15">
        <v>4</v>
      </c>
      <c r="AI94" s="15">
        <v>2</v>
      </c>
      <c r="AJ94" s="15">
        <v>2</v>
      </c>
      <c r="AK94" s="15">
        <v>4</v>
      </c>
      <c r="AL94" s="15">
        <v>1</v>
      </c>
      <c r="AM94" s="15">
        <v>4</v>
      </c>
      <c r="AN94" s="15">
        <v>2</v>
      </c>
      <c r="AO94" s="15">
        <v>1</v>
      </c>
      <c r="AP94" s="15">
        <v>4</v>
      </c>
      <c r="AQ94" s="15">
        <v>1</v>
      </c>
      <c r="AR94" s="16"/>
      <c r="AS94" s="54"/>
    </row>
    <row r="95" spans="1:45" x14ac:dyDescent="0.25">
      <c r="A95" s="72"/>
      <c r="B95" s="66"/>
      <c r="C95" s="66"/>
      <c r="D95" s="39">
        <v>4</v>
      </c>
      <c r="E95" s="40">
        <v>4</v>
      </c>
      <c r="F95" s="40">
        <v>3</v>
      </c>
      <c r="G95" s="40">
        <v>3</v>
      </c>
      <c r="H95" s="40">
        <v>1</v>
      </c>
      <c r="I95" s="40">
        <v>0</v>
      </c>
      <c r="J95" s="40">
        <v>0</v>
      </c>
      <c r="K95" s="40">
        <v>1</v>
      </c>
      <c r="L95" s="40">
        <v>3</v>
      </c>
      <c r="M95" s="40">
        <v>0</v>
      </c>
      <c r="N95" s="40">
        <v>1</v>
      </c>
      <c r="O95" s="41">
        <v>4</v>
      </c>
      <c r="P95" s="24">
        <f>SUM(D95:O95)</f>
        <v>24</v>
      </c>
      <c r="Q95" s="52">
        <f>P95*E129</f>
        <v>50</v>
      </c>
      <c r="R95" s="42">
        <v>3</v>
      </c>
      <c r="S95" s="40">
        <v>4</v>
      </c>
      <c r="T95" s="40">
        <v>3</v>
      </c>
      <c r="U95" s="40">
        <v>3</v>
      </c>
      <c r="V95" s="40">
        <v>1</v>
      </c>
      <c r="W95" s="40">
        <v>0</v>
      </c>
      <c r="X95" s="40">
        <v>0</v>
      </c>
      <c r="Y95" s="40">
        <v>1</v>
      </c>
      <c r="Z95" s="40">
        <v>0</v>
      </c>
      <c r="AA95" s="40">
        <v>0</v>
      </c>
      <c r="AB95" s="40">
        <v>1</v>
      </c>
      <c r="AC95" s="40">
        <v>4</v>
      </c>
      <c r="AD95" s="24">
        <f>SUM(R95:AC95)</f>
        <v>20</v>
      </c>
      <c r="AE95" s="55">
        <f>AD95*E129</f>
        <v>41.666666666666671</v>
      </c>
      <c r="AF95" s="39">
        <v>3</v>
      </c>
      <c r="AG95" s="40">
        <v>4</v>
      </c>
      <c r="AH95" s="40">
        <v>3</v>
      </c>
      <c r="AI95" s="40">
        <v>3</v>
      </c>
      <c r="AJ95" s="40">
        <v>1</v>
      </c>
      <c r="AK95" s="40">
        <v>1</v>
      </c>
      <c r="AL95" s="40">
        <v>0</v>
      </c>
      <c r="AM95" s="40">
        <v>1</v>
      </c>
      <c r="AN95" s="40">
        <v>1</v>
      </c>
      <c r="AO95" s="40">
        <v>4</v>
      </c>
      <c r="AP95" s="40">
        <v>3</v>
      </c>
      <c r="AQ95" s="40">
        <v>4</v>
      </c>
      <c r="AR95" s="24">
        <f>SUM(AF95:AQ95)</f>
        <v>28</v>
      </c>
      <c r="AS95" s="55">
        <f>AR95*E129</f>
        <v>58.333333333333336</v>
      </c>
    </row>
    <row r="96" spans="1:45" x14ac:dyDescent="0.25">
      <c r="A96" s="71">
        <v>51</v>
      </c>
      <c r="B96" s="65">
        <f>2019-1983</f>
        <v>36</v>
      </c>
      <c r="C96" s="65">
        <v>2</v>
      </c>
      <c r="D96" s="14">
        <v>4</v>
      </c>
      <c r="E96" s="15">
        <v>1</v>
      </c>
      <c r="F96" s="15">
        <v>4</v>
      </c>
      <c r="G96" s="15">
        <v>2</v>
      </c>
      <c r="H96" s="15">
        <v>1</v>
      </c>
      <c r="I96" s="15">
        <v>5</v>
      </c>
      <c r="J96" s="15">
        <v>1</v>
      </c>
      <c r="K96" s="15">
        <v>4</v>
      </c>
      <c r="L96" s="15">
        <v>1</v>
      </c>
      <c r="M96" s="15">
        <v>1</v>
      </c>
      <c r="N96" s="15">
        <v>1</v>
      </c>
      <c r="O96" s="16">
        <v>1</v>
      </c>
      <c r="P96" s="16"/>
      <c r="Q96" s="54"/>
      <c r="R96" s="17">
        <v>3</v>
      </c>
      <c r="S96" s="15">
        <v>1</v>
      </c>
      <c r="T96" s="15">
        <v>3</v>
      </c>
      <c r="U96" s="15">
        <v>1</v>
      </c>
      <c r="V96" s="15">
        <v>3</v>
      </c>
      <c r="W96" s="15">
        <v>3</v>
      </c>
      <c r="X96" s="15">
        <v>3</v>
      </c>
      <c r="Y96" s="15">
        <v>4</v>
      </c>
      <c r="Z96" s="15">
        <v>4</v>
      </c>
      <c r="AA96" s="15">
        <v>1</v>
      </c>
      <c r="AB96" s="15">
        <v>4</v>
      </c>
      <c r="AC96" s="15">
        <v>1</v>
      </c>
      <c r="AD96" s="16"/>
      <c r="AE96" s="54"/>
      <c r="AF96" s="14">
        <v>3</v>
      </c>
      <c r="AG96" s="15">
        <v>1</v>
      </c>
      <c r="AH96" s="15">
        <v>4</v>
      </c>
      <c r="AI96" s="15">
        <v>3</v>
      </c>
      <c r="AJ96" s="15">
        <v>2</v>
      </c>
      <c r="AK96" s="15">
        <v>5</v>
      </c>
      <c r="AL96" s="15">
        <v>1</v>
      </c>
      <c r="AM96" s="15">
        <v>4</v>
      </c>
      <c r="AN96" s="15">
        <v>2</v>
      </c>
      <c r="AO96" s="15">
        <v>1</v>
      </c>
      <c r="AP96" s="15">
        <v>1</v>
      </c>
      <c r="AQ96" s="15">
        <v>1</v>
      </c>
      <c r="AR96" s="16"/>
      <c r="AS96" s="54"/>
    </row>
    <row r="97" spans="1:45" x14ac:dyDescent="0.25">
      <c r="A97" s="72"/>
      <c r="B97" s="66"/>
      <c r="C97" s="66"/>
      <c r="D97" s="39">
        <v>3</v>
      </c>
      <c r="E97" s="40">
        <v>4</v>
      </c>
      <c r="F97" s="40">
        <v>3</v>
      </c>
      <c r="G97" s="40">
        <v>3</v>
      </c>
      <c r="H97" s="40">
        <v>0</v>
      </c>
      <c r="I97" s="40">
        <v>0</v>
      </c>
      <c r="J97" s="40">
        <v>0</v>
      </c>
      <c r="K97" s="40">
        <v>1</v>
      </c>
      <c r="L97" s="40">
        <v>0</v>
      </c>
      <c r="M97" s="40">
        <v>4</v>
      </c>
      <c r="N97" s="40">
        <v>0</v>
      </c>
      <c r="O97" s="41">
        <v>4</v>
      </c>
      <c r="P97" s="24">
        <f>SUM(D97:O97)</f>
        <v>22</v>
      </c>
      <c r="Q97" s="55">
        <f>P97*E129</f>
        <v>45.833333333333336</v>
      </c>
      <c r="R97" s="42">
        <v>2</v>
      </c>
      <c r="S97" s="40">
        <v>4</v>
      </c>
      <c r="T97" s="40">
        <v>2</v>
      </c>
      <c r="U97" s="40">
        <v>4</v>
      </c>
      <c r="V97" s="40">
        <v>2</v>
      </c>
      <c r="W97" s="40">
        <v>2</v>
      </c>
      <c r="X97" s="40">
        <v>2</v>
      </c>
      <c r="Y97" s="40">
        <v>1</v>
      </c>
      <c r="Z97" s="40">
        <v>3</v>
      </c>
      <c r="AA97" s="40">
        <v>4</v>
      </c>
      <c r="AB97" s="40">
        <v>3</v>
      </c>
      <c r="AC97" s="40">
        <v>4</v>
      </c>
      <c r="AD97" s="24">
        <f>SUM(R97:AC97)</f>
        <v>33</v>
      </c>
      <c r="AE97" s="55">
        <f>AD97*E129</f>
        <v>68.75</v>
      </c>
      <c r="AF97" s="39">
        <v>2</v>
      </c>
      <c r="AG97" s="40">
        <v>4</v>
      </c>
      <c r="AH97" s="40">
        <v>3</v>
      </c>
      <c r="AI97" s="40">
        <v>2</v>
      </c>
      <c r="AJ97" s="40">
        <v>1</v>
      </c>
      <c r="AK97" s="40">
        <v>0</v>
      </c>
      <c r="AL97" s="40">
        <v>0</v>
      </c>
      <c r="AM97" s="40">
        <v>1</v>
      </c>
      <c r="AN97" s="40">
        <v>1</v>
      </c>
      <c r="AO97" s="40">
        <v>4</v>
      </c>
      <c r="AP97" s="40">
        <v>0</v>
      </c>
      <c r="AQ97" s="40">
        <v>4</v>
      </c>
      <c r="AR97" s="24">
        <f>SUM(AF97:AQ97)</f>
        <v>22</v>
      </c>
      <c r="AS97" s="55">
        <f>AR97*E129</f>
        <v>45.833333333333336</v>
      </c>
    </row>
    <row r="98" spans="1:45" x14ac:dyDescent="0.25">
      <c r="A98" s="71">
        <v>53</v>
      </c>
      <c r="B98" s="65">
        <f>2019-1965</f>
        <v>54</v>
      </c>
      <c r="C98" s="65">
        <v>2</v>
      </c>
      <c r="D98" s="14">
        <v>4</v>
      </c>
      <c r="E98" s="15">
        <v>4</v>
      </c>
      <c r="F98" s="15">
        <v>3</v>
      </c>
      <c r="G98" s="15">
        <v>1</v>
      </c>
      <c r="H98" s="15">
        <v>2</v>
      </c>
      <c r="I98" s="15">
        <v>4</v>
      </c>
      <c r="J98" s="15">
        <v>5</v>
      </c>
      <c r="K98" s="15">
        <v>5</v>
      </c>
      <c r="L98" s="15">
        <v>2</v>
      </c>
      <c r="M98" s="15">
        <v>1</v>
      </c>
      <c r="N98" s="15">
        <v>1</v>
      </c>
      <c r="O98" s="16">
        <v>1</v>
      </c>
      <c r="P98" s="16"/>
      <c r="Q98" s="54"/>
      <c r="R98" s="17">
        <v>4</v>
      </c>
      <c r="S98" s="15">
        <v>3</v>
      </c>
      <c r="T98" s="15">
        <v>4</v>
      </c>
      <c r="U98" s="15">
        <v>1</v>
      </c>
      <c r="V98" s="15">
        <v>1</v>
      </c>
      <c r="W98" s="15">
        <v>4</v>
      </c>
      <c r="X98" s="15">
        <v>2</v>
      </c>
      <c r="Y98" s="15">
        <v>5</v>
      </c>
      <c r="Z98" s="15">
        <v>1</v>
      </c>
      <c r="AA98" s="15">
        <v>4</v>
      </c>
      <c r="AB98" s="15">
        <v>2</v>
      </c>
      <c r="AC98" s="15">
        <v>2</v>
      </c>
      <c r="AD98" s="16"/>
      <c r="AE98" s="54"/>
      <c r="AF98" s="14">
        <v>4</v>
      </c>
      <c r="AG98" s="15">
        <v>1</v>
      </c>
      <c r="AH98" s="15">
        <v>4</v>
      </c>
      <c r="AI98" s="15">
        <v>1</v>
      </c>
      <c r="AJ98" s="15">
        <v>2</v>
      </c>
      <c r="AK98" s="15">
        <v>4</v>
      </c>
      <c r="AL98" s="15">
        <v>1</v>
      </c>
      <c r="AM98" s="15">
        <v>5</v>
      </c>
      <c r="AN98" s="15">
        <v>2</v>
      </c>
      <c r="AO98" s="15">
        <v>5</v>
      </c>
      <c r="AP98" s="15">
        <v>1</v>
      </c>
      <c r="AQ98" s="15">
        <v>5</v>
      </c>
      <c r="AR98" s="16"/>
      <c r="AS98" s="54"/>
    </row>
    <row r="99" spans="1:45" x14ac:dyDescent="0.25">
      <c r="A99" s="72"/>
      <c r="B99" s="66"/>
      <c r="C99" s="66"/>
      <c r="D99" s="39">
        <v>3</v>
      </c>
      <c r="E99" s="40">
        <v>1</v>
      </c>
      <c r="F99" s="40">
        <v>2</v>
      </c>
      <c r="G99" s="40">
        <v>4</v>
      </c>
      <c r="H99" s="40">
        <v>1</v>
      </c>
      <c r="I99" s="40">
        <v>1</v>
      </c>
      <c r="J99" s="40">
        <v>4</v>
      </c>
      <c r="K99" s="40">
        <v>0</v>
      </c>
      <c r="L99" s="40">
        <v>1</v>
      </c>
      <c r="M99" s="40">
        <v>4</v>
      </c>
      <c r="N99" s="40">
        <v>0</v>
      </c>
      <c r="O99" s="41">
        <v>4</v>
      </c>
      <c r="P99" s="24">
        <f>SUM(D99:O99)</f>
        <v>25</v>
      </c>
      <c r="Q99" s="55">
        <f>P99*E129</f>
        <v>52.083333333333336</v>
      </c>
      <c r="R99" s="42">
        <v>3</v>
      </c>
      <c r="S99" s="40">
        <v>2</v>
      </c>
      <c r="T99" s="40">
        <v>3</v>
      </c>
      <c r="U99" s="40">
        <v>4</v>
      </c>
      <c r="V99" s="40">
        <v>0</v>
      </c>
      <c r="W99" s="40">
        <v>1</v>
      </c>
      <c r="X99" s="40">
        <v>1</v>
      </c>
      <c r="Y99" s="40">
        <v>0</v>
      </c>
      <c r="Z99" s="40">
        <v>0</v>
      </c>
      <c r="AA99" s="40">
        <v>1</v>
      </c>
      <c r="AB99" s="40">
        <v>1</v>
      </c>
      <c r="AC99" s="40">
        <v>3</v>
      </c>
      <c r="AD99" s="24">
        <f>SUM(R99:AC99)</f>
        <v>19</v>
      </c>
      <c r="AE99" s="55">
        <f>AD99*E129</f>
        <v>39.583333333333336</v>
      </c>
      <c r="AF99" s="39">
        <v>3</v>
      </c>
      <c r="AG99" s="40">
        <v>4</v>
      </c>
      <c r="AH99" s="40">
        <v>3</v>
      </c>
      <c r="AI99" s="40">
        <v>4</v>
      </c>
      <c r="AJ99" s="40">
        <v>1</v>
      </c>
      <c r="AK99" s="40">
        <v>1</v>
      </c>
      <c r="AL99" s="40">
        <v>0</v>
      </c>
      <c r="AM99" s="40">
        <v>0</v>
      </c>
      <c r="AN99" s="40">
        <v>1</v>
      </c>
      <c r="AO99" s="40">
        <v>0</v>
      </c>
      <c r="AP99" s="40">
        <v>0</v>
      </c>
      <c r="AQ99" s="40">
        <v>0</v>
      </c>
      <c r="AR99" s="24">
        <f>SUM(AF99:AQ99)</f>
        <v>17</v>
      </c>
      <c r="AS99" s="55">
        <f>AR99*E129</f>
        <v>35.416666666666671</v>
      </c>
    </row>
    <row r="100" spans="1:45" x14ac:dyDescent="0.25">
      <c r="A100" s="71">
        <v>54</v>
      </c>
      <c r="B100" s="65">
        <f>2019-1971</f>
        <v>48</v>
      </c>
      <c r="C100" s="65">
        <v>2</v>
      </c>
      <c r="D100" s="14">
        <v>2</v>
      </c>
      <c r="E100" s="15">
        <v>1</v>
      </c>
      <c r="F100" s="15">
        <v>4</v>
      </c>
      <c r="G100" s="15">
        <v>2</v>
      </c>
      <c r="H100" s="15">
        <v>4</v>
      </c>
      <c r="I100" s="15">
        <v>2</v>
      </c>
      <c r="J100" s="15">
        <v>3</v>
      </c>
      <c r="K100" s="15">
        <v>4</v>
      </c>
      <c r="L100" s="15">
        <v>4</v>
      </c>
      <c r="M100" s="15">
        <v>4</v>
      </c>
      <c r="N100" s="15">
        <v>2</v>
      </c>
      <c r="O100" s="16">
        <v>1</v>
      </c>
      <c r="P100" s="16"/>
      <c r="Q100" s="54"/>
      <c r="R100" s="17">
        <v>2</v>
      </c>
      <c r="S100" s="15">
        <v>2</v>
      </c>
      <c r="T100" s="15">
        <v>3</v>
      </c>
      <c r="U100" s="15">
        <v>2</v>
      </c>
      <c r="V100" s="15">
        <v>4</v>
      </c>
      <c r="W100" s="15">
        <v>2</v>
      </c>
      <c r="X100" s="15">
        <v>2</v>
      </c>
      <c r="Y100" s="15">
        <v>4</v>
      </c>
      <c r="Z100" s="15">
        <v>5</v>
      </c>
      <c r="AA100" s="15">
        <v>3</v>
      </c>
      <c r="AB100" s="15">
        <v>4</v>
      </c>
      <c r="AC100" s="15">
        <v>1</v>
      </c>
      <c r="AD100" s="16"/>
      <c r="AE100" s="54"/>
      <c r="AF100" s="14">
        <v>2</v>
      </c>
      <c r="AG100" s="15">
        <v>1</v>
      </c>
      <c r="AH100" s="15">
        <v>3</v>
      </c>
      <c r="AI100" s="15">
        <v>2</v>
      </c>
      <c r="AJ100" s="15">
        <v>3</v>
      </c>
      <c r="AK100" s="15">
        <v>2</v>
      </c>
      <c r="AL100" s="15">
        <v>1</v>
      </c>
      <c r="AM100" s="15">
        <v>4</v>
      </c>
      <c r="AN100" s="15">
        <v>4</v>
      </c>
      <c r="AO100" s="15">
        <v>1</v>
      </c>
      <c r="AP100" s="15">
        <v>2</v>
      </c>
      <c r="AQ100" s="15">
        <v>1</v>
      </c>
      <c r="AR100" s="16"/>
      <c r="AS100" s="54"/>
    </row>
    <row r="101" spans="1:45" x14ac:dyDescent="0.25">
      <c r="A101" s="72"/>
      <c r="B101" s="66"/>
      <c r="C101" s="66"/>
      <c r="D101" s="39">
        <v>1</v>
      </c>
      <c r="E101" s="40">
        <v>4</v>
      </c>
      <c r="F101" s="40">
        <v>3</v>
      </c>
      <c r="G101" s="40">
        <v>3</v>
      </c>
      <c r="H101" s="40">
        <v>3</v>
      </c>
      <c r="I101" s="40">
        <v>3</v>
      </c>
      <c r="J101" s="40">
        <v>2</v>
      </c>
      <c r="K101" s="40">
        <v>1</v>
      </c>
      <c r="L101" s="40">
        <v>3</v>
      </c>
      <c r="M101" s="40">
        <v>1</v>
      </c>
      <c r="N101" s="40">
        <v>1</v>
      </c>
      <c r="O101" s="41">
        <v>4</v>
      </c>
      <c r="P101" s="24">
        <f>SUM(D101:O101)</f>
        <v>29</v>
      </c>
      <c r="Q101" s="55">
        <f>P101*E129</f>
        <v>60.416666666666671</v>
      </c>
      <c r="R101" s="42">
        <v>1</v>
      </c>
      <c r="S101" s="40">
        <v>3</v>
      </c>
      <c r="T101" s="40">
        <v>2</v>
      </c>
      <c r="U101" s="40">
        <v>3</v>
      </c>
      <c r="V101" s="40">
        <v>3</v>
      </c>
      <c r="W101" s="40">
        <v>3</v>
      </c>
      <c r="X101" s="40">
        <v>1</v>
      </c>
      <c r="Y101" s="40">
        <v>1</v>
      </c>
      <c r="Z101" s="40">
        <v>4</v>
      </c>
      <c r="AA101" s="40">
        <v>2</v>
      </c>
      <c r="AB101" s="40">
        <v>3</v>
      </c>
      <c r="AC101" s="40">
        <v>4</v>
      </c>
      <c r="AD101" s="24">
        <f>SUM(R101:AC101)</f>
        <v>30</v>
      </c>
      <c r="AE101" s="55">
        <f>AD101*E129</f>
        <v>62.500000000000007</v>
      </c>
      <c r="AF101" s="39">
        <v>1</v>
      </c>
      <c r="AG101" s="40">
        <v>4</v>
      </c>
      <c r="AH101" s="40">
        <v>2</v>
      </c>
      <c r="AI101" s="40">
        <v>3</v>
      </c>
      <c r="AJ101" s="40">
        <v>2</v>
      </c>
      <c r="AK101" s="40">
        <v>3</v>
      </c>
      <c r="AL101" s="40">
        <v>0</v>
      </c>
      <c r="AM101" s="40">
        <v>1</v>
      </c>
      <c r="AN101" s="40">
        <v>3</v>
      </c>
      <c r="AO101" s="40">
        <v>4</v>
      </c>
      <c r="AP101" s="40">
        <v>1</v>
      </c>
      <c r="AQ101" s="40">
        <v>4</v>
      </c>
      <c r="AR101" s="24">
        <f>SUM(AF101:AQ101)</f>
        <v>28</v>
      </c>
      <c r="AS101" s="55">
        <f>AR101*E129</f>
        <v>58.333333333333336</v>
      </c>
    </row>
    <row r="102" spans="1:45" x14ac:dyDescent="0.25">
      <c r="A102" s="71">
        <v>55</v>
      </c>
      <c r="B102" s="65">
        <f>2019-1968</f>
        <v>51</v>
      </c>
      <c r="C102" s="65">
        <v>2</v>
      </c>
      <c r="D102" s="14">
        <v>5</v>
      </c>
      <c r="E102" s="15">
        <v>1</v>
      </c>
      <c r="F102" s="15">
        <v>5</v>
      </c>
      <c r="G102" s="15">
        <v>1</v>
      </c>
      <c r="H102" s="15">
        <v>1</v>
      </c>
      <c r="I102" s="15">
        <v>4</v>
      </c>
      <c r="J102" s="15">
        <v>1</v>
      </c>
      <c r="K102" s="15">
        <v>5</v>
      </c>
      <c r="L102" s="15">
        <v>1</v>
      </c>
      <c r="M102" s="15">
        <v>5</v>
      </c>
      <c r="N102" s="15">
        <v>1</v>
      </c>
      <c r="O102" s="16">
        <v>2</v>
      </c>
      <c r="P102" s="16"/>
      <c r="Q102" s="54"/>
      <c r="R102" s="17">
        <v>5</v>
      </c>
      <c r="S102" s="15">
        <v>1</v>
      </c>
      <c r="T102" s="15">
        <v>5</v>
      </c>
      <c r="U102" s="15">
        <v>1</v>
      </c>
      <c r="V102" s="15">
        <v>1</v>
      </c>
      <c r="W102" s="15">
        <v>5</v>
      </c>
      <c r="X102" s="15">
        <v>1</v>
      </c>
      <c r="Y102" s="15">
        <v>5</v>
      </c>
      <c r="Z102" s="15">
        <v>1</v>
      </c>
      <c r="AA102" s="15">
        <v>2</v>
      </c>
      <c r="AB102" s="15">
        <v>1</v>
      </c>
      <c r="AC102" s="15">
        <v>2</v>
      </c>
      <c r="AD102" s="16"/>
      <c r="AE102" s="54"/>
      <c r="AF102" s="14">
        <v>5</v>
      </c>
      <c r="AG102" s="15">
        <v>1</v>
      </c>
      <c r="AH102" s="15">
        <v>5</v>
      </c>
      <c r="AI102" s="15">
        <v>1</v>
      </c>
      <c r="AJ102" s="15">
        <v>1</v>
      </c>
      <c r="AK102" s="15">
        <v>5</v>
      </c>
      <c r="AL102" s="15">
        <v>1</v>
      </c>
      <c r="AM102" s="15">
        <v>5</v>
      </c>
      <c r="AN102" s="15">
        <v>1</v>
      </c>
      <c r="AO102" s="15">
        <v>2</v>
      </c>
      <c r="AP102" s="15">
        <v>1</v>
      </c>
      <c r="AQ102" s="15">
        <v>2</v>
      </c>
      <c r="AR102" s="16"/>
      <c r="AS102" s="54"/>
    </row>
    <row r="103" spans="1:45" x14ac:dyDescent="0.25">
      <c r="A103" s="72"/>
      <c r="B103" s="66"/>
      <c r="C103" s="66"/>
      <c r="D103" s="39">
        <v>4</v>
      </c>
      <c r="E103" s="40">
        <v>4</v>
      </c>
      <c r="F103" s="40">
        <v>4</v>
      </c>
      <c r="G103" s="40">
        <v>4</v>
      </c>
      <c r="H103" s="40">
        <v>0</v>
      </c>
      <c r="I103" s="40">
        <v>1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1">
        <v>3</v>
      </c>
      <c r="P103" s="24">
        <f>SUM(D103:O103)</f>
        <v>20</v>
      </c>
      <c r="Q103" s="55">
        <f>P103*E129</f>
        <v>41.666666666666671</v>
      </c>
      <c r="R103" s="42">
        <v>4</v>
      </c>
      <c r="S103" s="40">
        <v>4</v>
      </c>
      <c r="T103" s="40">
        <v>4</v>
      </c>
      <c r="U103" s="40">
        <v>4</v>
      </c>
      <c r="V103" s="40">
        <v>0</v>
      </c>
      <c r="W103" s="40">
        <v>0</v>
      </c>
      <c r="X103" s="40">
        <v>0</v>
      </c>
      <c r="Y103" s="40">
        <v>0</v>
      </c>
      <c r="Z103" s="40">
        <v>0</v>
      </c>
      <c r="AA103" s="40">
        <v>3</v>
      </c>
      <c r="AB103" s="40">
        <v>0</v>
      </c>
      <c r="AC103" s="40">
        <v>3</v>
      </c>
      <c r="AD103" s="24">
        <f>SUM(R103:AC103)</f>
        <v>22</v>
      </c>
      <c r="AE103" s="55">
        <f>AD103*E129</f>
        <v>45.833333333333336</v>
      </c>
      <c r="AF103" s="39">
        <v>4</v>
      </c>
      <c r="AG103" s="40">
        <v>4</v>
      </c>
      <c r="AH103" s="40">
        <v>4</v>
      </c>
      <c r="AI103" s="40">
        <v>4</v>
      </c>
      <c r="AJ103" s="40">
        <v>0</v>
      </c>
      <c r="AK103" s="40">
        <v>0</v>
      </c>
      <c r="AL103" s="40">
        <v>0</v>
      </c>
      <c r="AM103" s="40">
        <v>0</v>
      </c>
      <c r="AN103" s="40">
        <v>0</v>
      </c>
      <c r="AO103" s="40">
        <v>3</v>
      </c>
      <c r="AP103" s="40">
        <v>0</v>
      </c>
      <c r="AQ103" s="40">
        <v>3</v>
      </c>
      <c r="AR103" s="24">
        <f>SUM(AF103:AQ103)</f>
        <v>22</v>
      </c>
      <c r="AS103" s="55">
        <f>AR103*E129</f>
        <v>45.833333333333336</v>
      </c>
    </row>
    <row r="104" spans="1:45" x14ac:dyDescent="0.25">
      <c r="A104" s="71">
        <v>56</v>
      </c>
      <c r="B104" s="65">
        <f>2019-1979</f>
        <v>40</v>
      </c>
      <c r="C104" s="65">
        <v>2</v>
      </c>
      <c r="D104" s="14">
        <v>3</v>
      </c>
      <c r="E104" s="15">
        <v>1</v>
      </c>
      <c r="F104" s="15">
        <v>5</v>
      </c>
      <c r="G104" s="15">
        <v>1</v>
      </c>
      <c r="H104" s="15">
        <v>1</v>
      </c>
      <c r="I104" s="15">
        <v>5</v>
      </c>
      <c r="J104" s="15">
        <v>1</v>
      </c>
      <c r="K104" s="15">
        <v>4</v>
      </c>
      <c r="L104" s="15">
        <v>1</v>
      </c>
      <c r="M104" s="15">
        <v>3</v>
      </c>
      <c r="N104" s="15">
        <v>1</v>
      </c>
      <c r="O104" s="16">
        <v>3</v>
      </c>
      <c r="P104" s="16"/>
      <c r="Q104" s="54"/>
      <c r="R104" s="17">
        <v>3</v>
      </c>
      <c r="S104" s="15">
        <v>1</v>
      </c>
      <c r="T104" s="15">
        <v>5</v>
      </c>
      <c r="U104" s="15">
        <v>1</v>
      </c>
      <c r="V104" s="15">
        <v>2</v>
      </c>
      <c r="W104" s="15">
        <v>5</v>
      </c>
      <c r="X104" s="15">
        <v>1</v>
      </c>
      <c r="Y104" s="15">
        <v>4</v>
      </c>
      <c r="Z104" s="15">
        <v>1</v>
      </c>
      <c r="AA104" s="15">
        <v>3</v>
      </c>
      <c r="AB104" s="15">
        <v>1</v>
      </c>
      <c r="AC104" s="15">
        <v>1</v>
      </c>
      <c r="AD104" s="16"/>
      <c r="AE104" s="54"/>
      <c r="AF104" s="14">
        <v>3</v>
      </c>
      <c r="AG104" s="15">
        <v>1</v>
      </c>
      <c r="AH104" s="15">
        <v>5</v>
      </c>
      <c r="AI104" s="15">
        <v>1</v>
      </c>
      <c r="AJ104" s="15">
        <v>1</v>
      </c>
      <c r="AK104" s="15">
        <v>5</v>
      </c>
      <c r="AL104" s="15">
        <v>1</v>
      </c>
      <c r="AM104" s="15">
        <v>4</v>
      </c>
      <c r="AN104" s="15">
        <v>2</v>
      </c>
      <c r="AO104" s="15">
        <v>3</v>
      </c>
      <c r="AP104" s="15">
        <v>1</v>
      </c>
      <c r="AQ104" s="15">
        <v>3</v>
      </c>
      <c r="AR104" s="16"/>
      <c r="AS104" s="54"/>
    </row>
    <row r="105" spans="1:45" x14ac:dyDescent="0.25">
      <c r="A105" s="72"/>
      <c r="B105" s="66"/>
      <c r="C105" s="66"/>
      <c r="D105" s="39">
        <v>2</v>
      </c>
      <c r="E105" s="40">
        <v>4</v>
      </c>
      <c r="F105" s="40">
        <v>4</v>
      </c>
      <c r="G105" s="40">
        <v>4</v>
      </c>
      <c r="H105" s="40">
        <v>0</v>
      </c>
      <c r="I105" s="40">
        <v>0</v>
      </c>
      <c r="J105" s="40">
        <v>0</v>
      </c>
      <c r="K105" s="40">
        <v>1</v>
      </c>
      <c r="L105" s="40">
        <v>0</v>
      </c>
      <c r="M105" s="40">
        <v>2</v>
      </c>
      <c r="N105" s="40">
        <v>0</v>
      </c>
      <c r="O105" s="41">
        <v>2</v>
      </c>
      <c r="P105" s="24">
        <f>SUM(D105:O105)</f>
        <v>19</v>
      </c>
      <c r="Q105" s="55">
        <f>P105*E129</f>
        <v>39.583333333333336</v>
      </c>
      <c r="R105" s="42">
        <v>2</v>
      </c>
      <c r="S105" s="40">
        <v>4</v>
      </c>
      <c r="T105" s="40">
        <v>4</v>
      </c>
      <c r="U105" s="40">
        <v>4</v>
      </c>
      <c r="V105" s="40">
        <v>1</v>
      </c>
      <c r="W105" s="40">
        <v>0</v>
      </c>
      <c r="X105" s="40">
        <v>0</v>
      </c>
      <c r="Y105" s="40">
        <v>1</v>
      </c>
      <c r="Z105" s="40">
        <v>0</v>
      </c>
      <c r="AA105" s="40">
        <v>2</v>
      </c>
      <c r="AB105" s="40">
        <v>0</v>
      </c>
      <c r="AC105" s="40">
        <v>4</v>
      </c>
      <c r="AD105" s="24">
        <f>SUM(R105:AC105)</f>
        <v>22</v>
      </c>
      <c r="AE105" s="55">
        <f>AD105*E129</f>
        <v>45.833333333333336</v>
      </c>
      <c r="AF105" s="39">
        <v>2</v>
      </c>
      <c r="AG105" s="40">
        <v>4</v>
      </c>
      <c r="AH105" s="40">
        <v>4</v>
      </c>
      <c r="AI105" s="40">
        <v>4</v>
      </c>
      <c r="AJ105" s="40">
        <v>0</v>
      </c>
      <c r="AK105" s="40">
        <v>0</v>
      </c>
      <c r="AL105" s="40">
        <v>0</v>
      </c>
      <c r="AM105" s="40">
        <v>1</v>
      </c>
      <c r="AN105" s="40">
        <v>1</v>
      </c>
      <c r="AO105" s="40">
        <v>2</v>
      </c>
      <c r="AP105" s="40">
        <v>0</v>
      </c>
      <c r="AQ105" s="40">
        <v>2</v>
      </c>
      <c r="AR105" s="24">
        <f>SUM(AF105:AQ105)</f>
        <v>20</v>
      </c>
      <c r="AS105" s="55">
        <f>AR105*E129</f>
        <v>41.666666666666671</v>
      </c>
    </row>
    <row r="106" spans="1:45" x14ac:dyDescent="0.25">
      <c r="A106" s="71">
        <v>57</v>
      </c>
      <c r="B106" s="65">
        <f>2019-1974</f>
        <v>45</v>
      </c>
      <c r="C106" s="65">
        <v>2</v>
      </c>
      <c r="D106" s="14">
        <v>2</v>
      </c>
      <c r="E106" s="15">
        <v>1</v>
      </c>
      <c r="F106" s="15">
        <v>3</v>
      </c>
      <c r="G106" s="15">
        <v>1</v>
      </c>
      <c r="H106" s="15">
        <v>3</v>
      </c>
      <c r="I106" s="15">
        <v>3</v>
      </c>
      <c r="J106" s="15">
        <v>1</v>
      </c>
      <c r="K106" s="15">
        <v>2</v>
      </c>
      <c r="L106" s="15">
        <v>4</v>
      </c>
      <c r="M106" s="15">
        <v>3</v>
      </c>
      <c r="N106" s="15">
        <v>4</v>
      </c>
      <c r="O106" s="16">
        <v>2</v>
      </c>
      <c r="P106" s="16"/>
      <c r="Q106" s="54"/>
      <c r="R106" s="17">
        <v>2</v>
      </c>
      <c r="S106" s="15">
        <v>1</v>
      </c>
      <c r="T106" s="15">
        <v>4</v>
      </c>
      <c r="U106" s="15">
        <v>2</v>
      </c>
      <c r="V106" s="15">
        <v>3</v>
      </c>
      <c r="W106" s="15">
        <v>2</v>
      </c>
      <c r="X106" s="15">
        <v>1</v>
      </c>
      <c r="Y106" s="15">
        <v>2</v>
      </c>
      <c r="Z106" s="15">
        <v>3</v>
      </c>
      <c r="AA106" s="15">
        <v>5</v>
      </c>
      <c r="AB106" s="15">
        <v>2</v>
      </c>
      <c r="AC106" s="15">
        <v>2</v>
      </c>
      <c r="AD106" s="16"/>
      <c r="AE106" s="54"/>
      <c r="AF106" s="14">
        <v>2</v>
      </c>
      <c r="AG106" s="15">
        <v>1</v>
      </c>
      <c r="AH106" s="15">
        <v>2</v>
      </c>
      <c r="AI106" s="15">
        <v>2</v>
      </c>
      <c r="AJ106" s="15">
        <v>4</v>
      </c>
      <c r="AK106" s="15">
        <v>2</v>
      </c>
      <c r="AL106" s="15">
        <v>1</v>
      </c>
      <c r="AM106" s="15">
        <v>2</v>
      </c>
      <c r="AN106" s="15">
        <v>4</v>
      </c>
      <c r="AO106" s="15">
        <v>3</v>
      </c>
      <c r="AP106" s="15">
        <v>3</v>
      </c>
      <c r="AQ106" s="15">
        <v>1</v>
      </c>
      <c r="AR106" s="16"/>
      <c r="AS106" s="54"/>
    </row>
    <row r="107" spans="1:45" x14ac:dyDescent="0.25">
      <c r="A107" s="72"/>
      <c r="B107" s="66"/>
      <c r="C107" s="66"/>
      <c r="D107" s="39">
        <v>1</v>
      </c>
      <c r="E107" s="40">
        <v>4</v>
      </c>
      <c r="F107" s="40">
        <v>2</v>
      </c>
      <c r="G107" s="40">
        <v>4</v>
      </c>
      <c r="H107" s="40">
        <v>2</v>
      </c>
      <c r="I107" s="40">
        <v>2</v>
      </c>
      <c r="J107" s="40">
        <v>0</v>
      </c>
      <c r="K107" s="40">
        <v>3</v>
      </c>
      <c r="L107" s="40">
        <v>3</v>
      </c>
      <c r="M107" s="40">
        <v>2</v>
      </c>
      <c r="N107" s="40">
        <v>3</v>
      </c>
      <c r="O107" s="41">
        <v>3</v>
      </c>
      <c r="P107" s="24">
        <f>SUM(D107:O107)</f>
        <v>29</v>
      </c>
      <c r="Q107" s="55">
        <f>P107*E129</f>
        <v>60.416666666666671</v>
      </c>
      <c r="R107" s="42">
        <v>1</v>
      </c>
      <c r="S107" s="40">
        <v>4</v>
      </c>
      <c r="T107" s="40">
        <v>3</v>
      </c>
      <c r="U107" s="40">
        <v>3</v>
      </c>
      <c r="V107" s="40">
        <v>2</v>
      </c>
      <c r="W107" s="40">
        <v>3</v>
      </c>
      <c r="X107" s="40">
        <v>0</v>
      </c>
      <c r="Y107" s="40">
        <v>3</v>
      </c>
      <c r="Z107" s="40">
        <v>2</v>
      </c>
      <c r="AA107" s="40">
        <v>0</v>
      </c>
      <c r="AB107" s="40">
        <v>1</v>
      </c>
      <c r="AC107" s="40">
        <v>3</v>
      </c>
      <c r="AD107" s="24">
        <f>SUM(R107:AC107)</f>
        <v>25</v>
      </c>
      <c r="AE107" s="55">
        <f>AD107*E129</f>
        <v>52.083333333333336</v>
      </c>
      <c r="AF107" s="39">
        <v>1</v>
      </c>
      <c r="AG107" s="40">
        <v>4</v>
      </c>
      <c r="AH107" s="40">
        <v>0</v>
      </c>
      <c r="AI107" s="40">
        <v>3</v>
      </c>
      <c r="AJ107" s="40">
        <v>3</v>
      </c>
      <c r="AK107" s="40">
        <v>3</v>
      </c>
      <c r="AL107" s="40">
        <v>0</v>
      </c>
      <c r="AM107" s="40">
        <v>3</v>
      </c>
      <c r="AN107" s="40">
        <v>3</v>
      </c>
      <c r="AO107" s="40">
        <v>2</v>
      </c>
      <c r="AP107" s="40">
        <v>2</v>
      </c>
      <c r="AQ107" s="40">
        <v>4</v>
      </c>
      <c r="AR107" s="24">
        <f>SUM(AF107:AQ107)</f>
        <v>28</v>
      </c>
      <c r="AS107" s="55">
        <f>AR107*E129</f>
        <v>58.333333333333336</v>
      </c>
    </row>
    <row r="108" spans="1:45" x14ac:dyDescent="0.25">
      <c r="A108" s="71">
        <v>58</v>
      </c>
      <c r="B108" s="65">
        <f>2019-1975</f>
        <v>44</v>
      </c>
      <c r="C108" s="65">
        <v>2</v>
      </c>
      <c r="D108" s="14">
        <v>5</v>
      </c>
      <c r="E108" s="15">
        <v>1</v>
      </c>
      <c r="F108" s="15">
        <v>5</v>
      </c>
      <c r="G108" s="15">
        <v>1</v>
      </c>
      <c r="H108" s="15">
        <v>1</v>
      </c>
      <c r="I108" s="15">
        <v>5</v>
      </c>
      <c r="J108" s="15">
        <v>1</v>
      </c>
      <c r="K108" s="15">
        <v>5</v>
      </c>
      <c r="L108" s="15">
        <v>1</v>
      </c>
      <c r="M108" s="15">
        <v>5</v>
      </c>
      <c r="N108" s="15">
        <v>1</v>
      </c>
      <c r="O108" s="16">
        <v>3</v>
      </c>
      <c r="P108" s="16"/>
      <c r="Q108" s="54"/>
      <c r="R108" s="17">
        <v>3</v>
      </c>
      <c r="S108" s="15">
        <v>1</v>
      </c>
      <c r="T108" s="15">
        <v>5</v>
      </c>
      <c r="U108" s="15">
        <v>1</v>
      </c>
      <c r="V108" s="15">
        <v>1</v>
      </c>
      <c r="W108" s="15">
        <v>5</v>
      </c>
      <c r="X108" s="15">
        <v>1</v>
      </c>
      <c r="Y108" s="15">
        <v>5</v>
      </c>
      <c r="Z108" s="15">
        <v>1</v>
      </c>
      <c r="AA108" s="15">
        <v>5</v>
      </c>
      <c r="AB108" s="15">
        <v>1</v>
      </c>
      <c r="AC108" s="15">
        <v>2</v>
      </c>
      <c r="AD108" s="16"/>
      <c r="AE108" s="54"/>
      <c r="AF108" s="14">
        <v>5</v>
      </c>
      <c r="AG108" s="15">
        <v>1</v>
      </c>
      <c r="AH108" s="15">
        <v>5</v>
      </c>
      <c r="AI108" s="15">
        <v>2</v>
      </c>
      <c r="AJ108" s="15">
        <v>1</v>
      </c>
      <c r="AK108" s="15">
        <v>5</v>
      </c>
      <c r="AL108" s="15">
        <v>1</v>
      </c>
      <c r="AM108" s="15">
        <v>5</v>
      </c>
      <c r="AN108" s="15">
        <v>1</v>
      </c>
      <c r="AO108" s="15">
        <v>5</v>
      </c>
      <c r="AP108" s="15">
        <v>1</v>
      </c>
      <c r="AQ108" s="15">
        <v>1</v>
      </c>
      <c r="AR108" s="16"/>
      <c r="AS108" s="54"/>
    </row>
    <row r="109" spans="1:45" x14ac:dyDescent="0.25">
      <c r="A109" s="72"/>
      <c r="B109" s="66"/>
      <c r="C109" s="66"/>
      <c r="D109" s="39">
        <v>4</v>
      </c>
      <c r="E109" s="40">
        <v>4</v>
      </c>
      <c r="F109" s="40">
        <v>4</v>
      </c>
      <c r="G109" s="40">
        <v>4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1">
        <v>2</v>
      </c>
      <c r="P109" s="24">
        <f>SUM(D109:O109)</f>
        <v>18</v>
      </c>
      <c r="Q109" s="55">
        <f>P109*E129</f>
        <v>37.5</v>
      </c>
      <c r="R109" s="42">
        <v>2</v>
      </c>
      <c r="S109" s="40">
        <v>4</v>
      </c>
      <c r="T109" s="40">
        <v>4</v>
      </c>
      <c r="U109" s="40">
        <v>4</v>
      </c>
      <c r="V109" s="40">
        <v>0</v>
      </c>
      <c r="W109" s="40">
        <v>0</v>
      </c>
      <c r="X109" s="40">
        <v>0</v>
      </c>
      <c r="Y109" s="40">
        <v>0</v>
      </c>
      <c r="Z109" s="40">
        <v>0</v>
      </c>
      <c r="AA109" s="40">
        <v>0</v>
      </c>
      <c r="AB109" s="40">
        <v>0</v>
      </c>
      <c r="AC109" s="40">
        <v>3</v>
      </c>
      <c r="AD109" s="24">
        <f>SUM(R109:AC109)</f>
        <v>17</v>
      </c>
      <c r="AE109" s="55">
        <f>AD109*E129</f>
        <v>35.416666666666671</v>
      </c>
      <c r="AF109" s="39">
        <v>4</v>
      </c>
      <c r="AG109" s="40">
        <v>4</v>
      </c>
      <c r="AH109" s="40">
        <v>4</v>
      </c>
      <c r="AI109" s="40">
        <v>3</v>
      </c>
      <c r="AJ109" s="40">
        <v>0</v>
      </c>
      <c r="AK109" s="40">
        <v>0</v>
      </c>
      <c r="AL109" s="40">
        <v>0</v>
      </c>
      <c r="AM109" s="40">
        <v>0</v>
      </c>
      <c r="AN109" s="40">
        <v>0</v>
      </c>
      <c r="AO109" s="40">
        <v>0</v>
      </c>
      <c r="AP109" s="40">
        <v>0</v>
      </c>
      <c r="AQ109" s="40">
        <v>4</v>
      </c>
      <c r="AR109" s="24">
        <f>SUM(AF109:AQ109)</f>
        <v>19</v>
      </c>
      <c r="AS109" s="55">
        <f>AR109*E129</f>
        <v>39.583333333333336</v>
      </c>
    </row>
    <row r="110" spans="1:45" x14ac:dyDescent="0.25">
      <c r="A110" s="71">
        <v>59</v>
      </c>
      <c r="B110" s="65">
        <f>2019-1968</f>
        <v>51</v>
      </c>
      <c r="C110" s="65">
        <v>2</v>
      </c>
      <c r="D110" s="14">
        <v>5</v>
      </c>
      <c r="E110" s="15">
        <v>1</v>
      </c>
      <c r="F110" s="15">
        <v>5</v>
      </c>
      <c r="G110" s="15">
        <v>1</v>
      </c>
      <c r="H110" s="15">
        <v>1</v>
      </c>
      <c r="I110" s="15">
        <v>5</v>
      </c>
      <c r="J110" s="15">
        <v>5</v>
      </c>
      <c r="K110" s="15">
        <v>5</v>
      </c>
      <c r="L110" s="15">
        <v>1</v>
      </c>
      <c r="M110" s="15">
        <v>5</v>
      </c>
      <c r="N110" s="15">
        <v>1</v>
      </c>
      <c r="O110" s="16">
        <v>3</v>
      </c>
      <c r="P110" s="16"/>
      <c r="Q110" s="54"/>
      <c r="R110" s="17">
        <v>5</v>
      </c>
      <c r="S110" s="15">
        <v>1</v>
      </c>
      <c r="T110" s="15">
        <v>5</v>
      </c>
      <c r="U110" s="15">
        <v>1</v>
      </c>
      <c r="V110" s="15">
        <v>1</v>
      </c>
      <c r="W110" s="15">
        <v>5</v>
      </c>
      <c r="X110" s="15">
        <v>1</v>
      </c>
      <c r="Y110" s="15">
        <v>5</v>
      </c>
      <c r="Z110" s="15">
        <v>1</v>
      </c>
      <c r="AA110" s="15">
        <v>5</v>
      </c>
      <c r="AB110" s="15">
        <v>1</v>
      </c>
      <c r="AC110" s="15">
        <v>5</v>
      </c>
      <c r="AD110" s="16"/>
      <c r="AE110" s="54"/>
      <c r="AF110" s="14">
        <v>2</v>
      </c>
      <c r="AG110" s="15">
        <v>5</v>
      </c>
      <c r="AH110" s="15">
        <v>5</v>
      </c>
      <c r="AI110" s="15">
        <v>1</v>
      </c>
      <c r="AJ110" s="15">
        <v>3</v>
      </c>
      <c r="AK110" s="15">
        <v>4</v>
      </c>
      <c r="AL110" s="15">
        <v>3</v>
      </c>
      <c r="AM110" s="15">
        <v>1</v>
      </c>
      <c r="AN110" s="15">
        <v>2</v>
      </c>
      <c r="AO110" s="15">
        <v>1</v>
      </c>
      <c r="AP110" s="15">
        <v>2</v>
      </c>
      <c r="AQ110" s="15">
        <v>3</v>
      </c>
      <c r="AR110" s="16"/>
      <c r="AS110" s="54"/>
    </row>
    <row r="111" spans="1:45" x14ac:dyDescent="0.25">
      <c r="A111" s="72"/>
      <c r="B111" s="66"/>
      <c r="C111" s="66"/>
      <c r="D111" s="39">
        <v>4</v>
      </c>
      <c r="E111" s="40">
        <v>4</v>
      </c>
      <c r="F111" s="40">
        <v>4</v>
      </c>
      <c r="G111" s="40">
        <v>4</v>
      </c>
      <c r="H111" s="40">
        <v>0</v>
      </c>
      <c r="I111" s="40">
        <v>0</v>
      </c>
      <c r="J111" s="40">
        <v>4</v>
      </c>
      <c r="K111" s="40">
        <v>0</v>
      </c>
      <c r="L111" s="40">
        <v>0</v>
      </c>
      <c r="M111" s="40">
        <v>0</v>
      </c>
      <c r="N111" s="40">
        <v>0</v>
      </c>
      <c r="O111" s="41">
        <v>2</v>
      </c>
      <c r="P111" s="24">
        <f>SUM(D111:O111)</f>
        <v>22</v>
      </c>
      <c r="Q111" s="55">
        <f>P111*E129</f>
        <v>45.833333333333336</v>
      </c>
      <c r="R111" s="42">
        <v>4</v>
      </c>
      <c r="S111" s="40">
        <v>4</v>
      </c>
      <c r="T111" s="40">
        <v>4</v>
      </c>
      <c r="U111" s="40">
        <v>4</v>
      </c>
      <c r="V111" s="40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24">
        <f>SUM(R111:AC111)</f>
        <v>16</v>
      </c>
      <c r="AE111" s="55">
        <f>AD111*E129</f>
        <v>33.333333333333336</v>
      </c>
      <c r="AF111" s="39">
        <v>1</v>
      </c>
      <c r="AG111" s="40">
        <v>0</v>
      </c>
      <c r="AH111" s="40">
        <v>4</v>
      </c>
      <c r="AI111" s="40">
        <v>4</v>
      </c>
      <c r="AJ111" s="40">
        <v>2</v>
      </c>
      <c r="AK111" s="40">
        <v>1</v>
      </c>
      <c r="AL111" s="40">
        <v>2</v>
      </c>
      <c r="AM111" s="40">
        <v>4</v>
      </c>
      <c r="AN111" s="40">
        <v>1</v>
      </c>
      <c r="AO111" s="40">
        <v>4</v>
      </c>
      <c r="AP111" s="40">
        <v>1</v>
      </c>
      <c r="AQ111" s="40">
        <v>2</v>
      </c>
      <c r="AR111" s="24">
        <f>SUM(AF111:AQ111)</f>
        <v>26</v>
      </c>
      <c r="AS111" s="55">
        <f>AR111*E129</f>
        <v>54.166666666666671</v>
      </c>
    </row>
    <row r="112" spans="1:45" x14ac:dyDescent="0.25">
      <c r="A112" s="71">
        <v>60</v>
      </c>
      <c r="B112" s="65">
        <f>2019-1981</f>
        <v>38</v>
      </c>
      <c r="C112" s="65">
        <v>2</v>
      </c>
      <c r="D112" s="14">
        <v>5</v>
      </c>
      <c r="E112" s="15">
        <v>1</v>
      </c>
      <c r="F112" s="15">
        <v>3</v>
      </c>
      <c r="G112" s="15">
        <v>1</v>
      </c>
      <c r="H112" s="15">
        <v>1</v>
      </c>
      <c r="I112" s="15">
        <v>1</v>
      </c>
      <c r="J112" s="15">
        <v>1</v>
      </c>
      <c r="K112" s="15">
        <v>2</v>
      </c>
      <c r="L112" s="15">
        <v>4</v>
      </c>
      <c r="M112" s="15">
        <v>3</v>
      </c>
      <c r="N112" s="15">
        <v>3</v>
      </c>
      <c r="O112" s="16">
        <v>1</v>
      </c>
      <c r="P112" s="16"/>
      <c r="Q112" s="54"/>
      <c r="R112" s="17">
        <v>4</v>
      </c>
      <c r="S112" s="15">
        <v>1</v>
      </c>
      <c r="T112" s="15">
        <v>2</v>
      </c>
      <c r="U112" s="15">
        <v>1</v>
      </c>
      <c r="V112" s="15">
        <v>2</v>
      </c>
      <c r="W112" s="15">
        <v>1</v>
      </c>
      <c r="X112" s="15">
        <v>1</v>
      </c>
      <c r="Y112" s="15">
        <v>2</v>
      </c>
      <c r="Z112" s="15">
        <v>4</v>
      </c>
      <c r="AA112" s="15">
        <v>5</v>
      </c>
      <c r="AB112" s="15">
        <v>3</v>
      </c>
      <c r="AC112" s="15">
        <v>1</v>
      </c>
      <c r="AD112" s="16"/>
      <c r="AE112" s="54"/>
      <c r="AF112" s="14">
        <v>5</v>
      </c>
      <c r="AG112" s="15">
        <v>3</v>
      </c>
      <c r="AH112" s="15">
        <v>4</v>
      </c>
      <c r="AI112" s="15">
        <v>1</v>
      </c>
      <c r="AJ112" s="15">
        <v>3</v>
      </c>
      <c r="AK112" s="15">
        <v>2</v>
      </c>
      <c r="AL112" s="15">
        <v>1</v>
      </c>
      <c r="AM112" s="15">
        <v>4</v>
      </c>
      <c r="AN112" s="15">
        <v>4</v>
      </c>
      <c r="AO112" s="15">
        <v>5</v>
      </c>
      <c r="AP112" s="15">
        <v>2</v>
      </c>
      <c r="AQ112" s="15">
        <v>1</v>
      </c>
      <c r="AR112" s="16"/>
      <c r="AS112" s="54"/>
    </row>
    <row r="113" spans="1:45" x14ac:dyDescent="0.25">
      <c r="A113" s="72"/>
      <c r="B113" s="66"/>
      <c r="C113" s="66"/>
      <c r="D113" s="39">
        <v>4</v>
      </c>
      <c r="E113" s="40">
        <v>4</v>
      </c>
      <c r="F113" s="40">
        <v>2</v>
      </c>
      <c r="G113" s="40">
        <v>4</v>
      </c>
      <c r="H113" s="40">
        <v>0</v>
      </c>
      <c r="I113" s="40">
        <v>4</v>
      </c>
      <c r="J113" s="40">
        <v>0</v>
      </c>
      <c r="K113" s="40">
        <v>3</v>
      </c>
      <c r="L113" s="40">
        <v>3</v>
      </c>
      <c r="M113" s="40">
        <v>2</v>
      </c>
      <c r="N113" s="40">
        <v>2</v>
      </c>
      <c r="O113" s="41">
        <v>4</v>
      </c>
      <c r="P113" s="24">
        <f>SUM(D113:O113)</f>
        <v>32</v>
      </c>
      <c r="Q113" s="55">
        <f>P113*E129</f>
        <v>66.666666666666671</v>
      </c>
      <c r="R113" s="42">
        <v>3</v>
      </c>
      <c r="S113" s="40">
        <v>4</v>
      </c>
      <c r="T113" s="40">
        <v>1</v>
      </c>
      <c r="U113" s="40">
        <v>4</v>
      </c>
      <c r="V113" s="40">
        <v>1</v>
      </c>
      <c r="W113" s="40">
        <v>4</v>
      </c>
      <c r="X113" s="40">
        <v>0</v>
      </c>
      <c r="Y113" s="40">
        <v>3</v>
      </c>
      <c r="Z113" s="40">
        <v>3</v>
      </c>
      <c r="AA113" s="40">
        <v>0</v>
      </c>
      <c r="AB113" s="40">
        <v>2</v>
      </c>
      <c r="AC113" s="40">
        <v>4</v>
      </c>
      <c r="AD113" s="24">
        <f>SUM(R113:AC113)</f>
        <v>29</v>
      </c>
      <c r="AE113" s="55">
        <f>AD113*E129</f>
        <v>60.416666666666671</v>
      </c>
      <c r="AF113" s="39">
        <v>4</v>
      </c>
      <c r="AG113" s="40">
        <v>2</v>
      </c>
      <c r="AH113" s="40">
        <v>3</v>
      </c>
      <c r="AI113" s="40">
        <v>4</v>
      </c>
      <c r="AJ113" s="40">
        <v>2</v>
      </c>
      <c r="AK113" s="40">
        <v>3</v>
      </c>
      <c r="AL113" s="40">
        <v>0</v>
      </c>
      <c r="AM113" s="40">
        <v>1</v>
      </c>
      <c r="AN113" s="40">
        <v>3</v>
      </c>
      <c r="AO113" s="40">
        <v>0</v>
      </c>
      <c r="AP113" s="40">
        <v>1</v>
      </c>
      <c r="AQ113" s="40">
        <v>4</v>
      </c>
      <c r="AR113" s="24">
        <f>SUM(AF113:AQ113)</f>
        <v>27</v>
      </c>
      <c r="AS113" s="55">
        <f>AR113*E129</f>
        <v>56.250000000000007</v>
      </c>
    </row>
    <row r="114" spans="1:45" x14ac:dyDescent="0.25">
      <c r="A114" s="71">
        <v>61</v>
      </c>
      <c r="B114" s="65">
        <f>2019-1976</f>
        <v>43</v>
      </c>
      <c r="C114" s="65">
        <v>2</v>
      </c>
      <c r="D114" s="14">
        <v>5</v>
      </c>
      <c r="E114" s="15">
        <v>1</v>
      </c>
      <c r="F114" s="15">
        <v>5</v>
      </c>
      <c r="G114" s="15">
        <v>2</v>
      </c>
      <c r="H114" s="15">
        <v>1</v>
      </c>
      <c r="I114" s="15">
        <v>5</v>
      </c>
      <c r="J114" s="15">
        <v>1</v>
      </c>
      <c r="K114" s="15">
        <v>5</v>
      </c>
      <c r="L114" s="15">
        <v>1</v>
      </c>
      <c r="M114" s="15">
        <v>5</v>
      </c>
      <c r="N114" s="15">
        <v>1</v>
      </c>
      <c r="O114" s="16">
        <v>3</v>
      </c>
      <c r="P114" s="16"/>
      <c r="Q114" s="54"/>
      <c r="R114" s="17">
        <v>5</v>
      </c>
      <c r="S114" s="15">
        <v>1</v>
      </c>
      <c r="T114" s="15">
        <v>5</v>
      </c>
      <c r="U114" s="15">
        <v>2</v>
      </c>
      <c r="V114" s="15">
        <v>1</v>
      </c>
      <c r="W114" s="15">
        <v>5</v>
      </c>
      <c r="X114" s="15">
        <v>1</v>
      </c>
      <c r="Y114" s="15">
        <v>5</v>
      </c>
      <c r="Z114" s="15">
        <v>1</v>
      </c>
      <c r="AA114" s="15">
        <v>5</v>
      </c>
      <c r="AB114" s="15">
        <v>1</v>
      </c>
      <c r="AC114" s="15">
        <v>3</v>
      </c>
      <c r="AD114" s="16"/>
      <c r="AE114" s="54"/>
      <c r="AF114" s="14">
        <v>5</v>
      </c>
      <c r="AG114" s="15">
        <v>1</v>
      </c>
      <c r="AH114" s="15">
        <v>5</v>
      </c>
      <c r="AI114" s="15">
        <v>2</v>
      </c>
      <c r="AJ114" s="15">
        <v>1</v>
      </c>
      <c r="AK114" s="15">
        <v>5</v>
      </c>
      <c r="AL114" s="15">
        <v>1</v>
      </c>
      <c r="AM114" s="15">
        <v>5</v>
      </c>
      <c r="AN114" s="15">
        <v>1</v>
      </c>
      <c r="AO114" s="15">
        <v>5</v>
      </c>
      <c r="AP114" s="15">
        <v>1</v>
      </c>
      <c r="AQ114" s="15">
        <v>3</v>
      </c>
      <c r="AR114" s="16"/>
      <c r="AS114" s="54"/>
    </row>
    <row r="115" spans="1:45" x14ac:dyDescent="0.25">
      <c r="A115" s="72"/>
      <c r="B115" s="66"/>
      <c r="C115" s="66"/>
      <c r="D115" s="39">
        <v>4</v>
      </c>
      <c r="E115" s="40">
        <v>4</v>
      </c>
      <c r="F115" s="40">
        <v>4</v>
      </c>
      <c r="G115" s="40">
        <v>3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1">
        <v>2</v>
      </c>
      <c r="P115" s="24">
        <f>SUM(D115:O115)</f>
        <v>17</v>
      </c>
      <c r="Q115" s="55">
        <f>P115*E129</f>
        <v>35.416666666666671</v>
      </c>
      <c r="R115" s="42">
        <v>4</v>
      </c>
      <c r="S115" s="40">
        <v>4</v>
      </c>
      <c r="T115" s="40">
        <v>4</v>
      </c>
      <c r="U115" s="40">
        <v>3</v>
      </c>
      <c r="V115" s="40">
        <v>0</v>
      </c>
      <c r="W115" s="40">
        <v>0</v>
      </c>
      <c r="X115" s="40">
        <v>0</v>
      </c>
      <c r="Y115" s="40">
        <v>0</v>
      </c>
      <c r="Z115" s="40">
        <v>0</v>
      </c>
      <c r="AA115" s="40">
        <v>0</v>
      </c>
      <c r="AB115" s="40">
        <v>0</v>
      </c>
      <c r="AC115" s="40">
        <v>2</v>
      </c>
      <c r="AD115" s="24">
        <f>SUM(R115:AC115)</f>
        <v>17</v>
      </c>
      <c r="AE115" s="55">
        <f>AD115*E129</f>
        <v>35.416666666666671</v>
      </c>
      <c r="AF115" s="39">
        <v>4</v>
      </c>
      <c r="AG115" s="40">
        <v>4</v>
      </c>
      <c r="AH115" s="40">
        <v>4</v>
      </c>
      <c r="AI115" s="40">
        <v>3</v>
      </c>
      <c r="AJ115" s="40">
        <v>0</v>
      </c>
      <c r="AK115" s="40"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v>0</v>
      </c>
      <c r="AQ115" s="40">
        <v>2</v>
      </c>
      <c r="AR115" s="24">
        <f>SUM(AF115:AQ115)</f>
        <v>17</v>
      </c>
      <c r="AS115" s="55">
        <f>AR115*E129</f>
        <v>35.416666666666671</v>
      </c>
    </row>
    <row r="116" spans="1:45" x14ac:dyDescent="0.25">
      <c r="A116" s="71">
        <v>62</v>
      </c>
      <c r="B116" s="65">
        <f>2019-1967</f>
        <v>52</v>
      </c>
      <c r="C116" s="65">
        <v>2</v>
      </c>
      <c r="D116" s="14">
        <v>5</v>
      </c>
      <c r="E116" s="15">
        <v>3</v>
      </c>
      <c r="F116" s="15">
        <v>5</v>
      </c>
      <c r="G116" s="15">
        <v>1</v>
      </c>
      <c r="H116" s="15">
        <v>1</v>
      </c>
      <c r="I116" s="15">
        <v>5</v>
      </c>
      <c r="J116" s="15">
        <v>3</v>
      </c>
      <c r="K116" s="15">
        <v>5</v>
      </c>
      <c r="L116" s="15">
        <v>1</v>
      </c>
      <c r="M116" s="15">
        <v>3</v>
      </c>
      <c r="N116" s="15">
        <v>1</v>
      </c>
      <c r="O116" s="16">
        <v>3</v>
      </c>
      <c r="P116" s="16"/>
      <c r="Q116" s="54"/>
      <c r="R116" s="17">
        <v>1</v>
      </c>
      <c r="S116" s="15">
        <v>3</v>
      </c>
      <c r="T116" s="15">
        <v>5</v>
      </c>
      <c r="U116" s="15">
        <v>1</v>
      </c>
      <c r="V116" s="15">
        <v>1</v>
      </c>
      <c r="W116" s="15">
        <v>5</v>
      </c>
      <c r="X116" s="15">
        <v>3</v>
      </c>
      <c r="Y116" s="15">
        <v>5</v>
      </c>
      <c r="Z116" s="15">
        <v>1</v>
      </c>
      <c r="AA116" s="15">
        <v>3</v>
      </c>
      <c r="AB116" s="15">
        <v>1</v>
      </c>
      <c r="AC116" s="15">
        <v>3</v>
      </c>
      <c r="AD116" s="16"/>
      <c r="AE116" s="54"/>
      <c r="AF116" s="14">
        <v>5</v>
      </c>
      <c r="AG116" s="15">
        <v>3</v>
      </c>
      <c r="AH116" s="15">
        <v>5</v>
      </c>
      <c r="AI116" s="15">
        <v>1</v>
      </c>
      <c r="AJ116" s="15">
        <v>1</v>
      </c>
      <c r="AK116" s="15">
        <v>5</v>
      </c>
      <c r="AL116" s="15">
        <v>3</v>
      </c>
      <c r="AM116" s="15">
        <v>5</v>
      </c>
      <c r="AN116" s="15">
        <v>1</v>
      </c>
      <c r="AO116" s="15">
        <v>3</v>
      </c>
      <c r="AP116" s="15">
        <v>1</v>
      </c>
      <c r="AQ116" s="15">
        <v>3</v>
      </c>
      <c r="AR116" s="16"/>
      <c r="AS116" s="54"/>
    </row>
    <row r="117" spans="1:45" x14ac:dyDescent="0.25">
      <c r="A117" s="72"/>
      <c r="B117" s="66"/>
      <c r="C117" s="66"/>
      <c r="D117" s="39">
        <v>4</v>
      </c>
      <c r="E117" s="40">
        <v>2</v>
      </c>
      <c r="F117" s="40">
        <v>4</v>
      </c>
      <c r="G117" s="40">
        <v>4</v>
      </c>
      <c r="H117" s="40">
        <v>0</v>
      </c>
      <c r="I117" s="40">
        <v>0</v>
      </c>
      <c r="J117" s="40">
        <v>2</v>
      </c>
      <c r="K117" s="40">
        <v>0</v>
      </c>
      <c r="L117" s="40">
        <v>0</v>
      </c>
      <c r="M117" s="40">
        <v>2</v>
      </c>
      <c r="N117" s="40">
        <v>0</v>
      </c>
      <c r="O117" s="41">
        <v>2</v>
      </c>
      <c r="P117" s="24">
        <f>SUM(D117:O117)</f>
        <v>20</v>
      </c>
      <c r="Q117" s="55">
        <f>P117*E129</f>
        <v>41.666666666666671</v>
      </c>
      <c r="R117" s="42">
        <v>0</v>
      </c>
      <c r="S117" s="40">
        <v>2</v>
      </c>
      <c r="T117" s="40">
        <v>4</v>
      </c>
      <c r="U117" s="40">
        <v>4</v>
      </c>
      <c r="V117" s="40">
        <v>0</v>
      </c>
      <c r="W117" s="40">
        <v>0</v>
      </c>
      <c r="X117" s="40">
        <v>2</v>
      </c>
      <c r="Y117" s="40">
        <v>0</v>
      </c>
      <c r="Z117" s="40">
        <v>0</v>
      </c>
      <c r="AA117" s="40">
        <v>2</v>
      </c>
      <c r="AB117" s="40">
        <v>0</v>
      </c>
      <c r="AC117" s="40">
        <v>2</v>
      </c>
      <c r="AD117" s="24">
        <f>SUM(R117:AC117)</f>
        <v>16</v>
      </c>
      <c r="AE117" s="55">
        <f>AD117*E129</f>
        <v>33.333333333333336</v>
      </c>
      <c r="AF117" s="39">
        <v>4</v>
      </c>
      <c r="AG117" s="40">
        <v>2</v>
      </c>
      <c r="AH117" s="40">
        <v>4</v>
      </c>
      <c r="AI117" s="40">
        <v>4</v>
      </c>
      <c r="AJ117" s="40">
        <v>0</v>
      </c>
      <c r="AK117" s="40">
        <v>0</v>
      </c>
      <c r="AL117" s="40">
        <v>2</v>
      </c>
      <c r="AM117" s="40">
        <v>0</v>
      </c>
      <c r="AN117" s="40">
        <v>0</v>
      </c>
      <c r="AO117" s="40">
        <v>2</v>
      </c>
      <c r="AP117" s="40">
        <v>0</v>
      </c>
      <c r="AQ117" s="40">
        <v>2</v>
      </c>
      <c r="AR117" s="24">
        <f>SUM(AF117:AQ117)</f>
        <v>20</v>
      </c>
      <c r="AS117" s="55">
        <f>AR117*E129</f>
        <v>41.666666666666671</v>
      </c>
    </row>
    <row r="118" spans="1:45" x14ac:dyDescent="0.25">
      <c r="A118" s="71">
        <v>63</v>
      </c>
      <c r="B118" s="65">
        <f>2019-1981</f>
        <v>38</v>
      </c>
      <c r="C118" s="65">
        <v>2</v>
      </c>
      <c r="D118" s="14">
        <v>5</v>
      </c>
      <c r="E118" s="15">
        <v>1</v>
      </c>
      <c r="F118" s="15">
        <v>4</v>
      </c>
      <c r="G118" s="15">
        <v>1</v>
      </c>
      <c r="H118" s="15">
        <v>1</v>
      </c>
      <c r="I118" s="15">
        <v>5</v>
      </c>
      <c r="J118" s="15">
        <v>1</v>
      </c>
      <c r="K118" s="15">
        <v>5</v>
      </c>
      <c r="L118" s="15">
        <v>1</v>
      </c>
      <c r="M118" s="15">
        <v>5</v>
      </c>
      <c r="N118" s="15">
        <v>4</v>
      </c>
      <c r="O118" s="16">
        <v>1</v>
      </c>
      <c r="P118" s="16"/>
      <c r="Q118" s="54"/>
      <c r="R118" s="17">
        <v>5</v>
      </c>
      <c r="S118" s="15">
        <v>1</v>
      </c>
      <c r="T118" s="15">
        <v>4</v>
      </c>
      <c r="U118" s="15">
        <v>5</v>
      </c>
      <c r="V118" s="15">
        <v>1</v>
      </c>
      <c r="W118" s="15">
        <v>4</v>
      </c>
      <c r="X118" s="15">
        <v>1</v>
      </c>
      <c r="Y118" s="15">
        <v>5</v>
      </c>
      <c r="Z118" s="15">
        <v>4</v>
      </c>
      <c r="AA118" s="15">
        <v>1</v>
      </c>
      <c r="AB118" s="15">
        <v>3</v>
      </c>
      <c r="AC118" s="15">
        <v>1</v>
      </c>
      <c r="AD118" s="16"/>
      <c r="AE118" s="54"/>
      <c r="AF118" s="14">
        <v>5</v>
      </c>
      <c r="AG118" s="15">
        <v>1</v>
      </c>
      <c r="AH118" s="15">
        <v>4</v>
      </c>
      <c r="AI118" s="15">
        <v>1</v>
      </c>
      <c r="AJ118" s="15">
        <v>1</v>
      </c>
      <c r="AK118" s="15">
        <v>4</v>
      </c>
      <c r="AL118" s="15">
        <v>1</v>
      </c>
      <c r="AM118" s="15">
        <v>5</v>
      </c>
      <c r="AN118" s="15">
        <v>4</v>
      </c>
      <c r="AO118" s="15">
        <v>5</v>
      </c>
      <c r="AP118" s="15">
        <v>4</v>
      </c>
      <c r="AQ118" s="15">
        <v>1</v>
      </c>
      <c r="AR118" s="16"/>
      <c r="AS118" s="54"/>
    </row>
    <row r="119" spans="1:45" x14ac:dyDescent="0.25">
      <c r="A119" s="72"/>
      <c r="B119" s="66"/>
      <c r="C119" s="66"/>
      <c r="D119" s="39">
        <v>4</v>
      </c>
      <c r="E119" s="40">
        <v>4</v>
      </c>
      <c r="F119" s="40">
        <v>3</v>
      </c>
      <c r="G119" s="40">
        <v>4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3</v>
      </c>
      <c r="O119" s="41">
        <v>4</v>
      </c>
      <c r="P119" s="24">
        <f>SUM(D119:O119)</f>
        <v>22</v>
      </c>
      <c r="Q119" s="55">
        <f>P119*E129</f>
        <v>45.833333333333336</v>
      </c>
      <c r="R119" s="42">
        <v>4</v>
      </c>
      <c r="S119" s="40">
        <v>4</v>
      </c>
      <c r="T119" s="40">
        <v>3</v>
      </c>
      <c r="U119" s="40">
        <v>0</v>
      </c>
      <c r="V119" s="40">
        <v>0</v>
      </c>
      <c r="W119" s="40">
        <v>1</v>
      </c>
      <c r="X119" s="40">
        <v>0</v>
      </c>
      <c r="Y119" s="40">
        <v>0</v>
      </c>
      <c r="Z119" s="40">
        <v>3</v>
      </c>
      <c r="AA119" s="40">
        <v>4</v>
      </c>
      <c r="AB119" s="40">
        <v>2</v>
      </c>
      <c r="AC119" s="40">
        <v>4</v>
      </c>
      <c r="AD119" s="24">
        <f>SUM(R119:AC119)</f>
        <v>25</v>
      </c>
      <c r="AE119" s="55">
        <f>AD119*E129</f>
        <v>52.083333333333336</v>
      </c>
      <c r="AF119" s="39">
        <v>4</v>
      </c>
      <c r="AG119" s="40">
        <v>4</v>
      </c>
      <c r="AH119" s="40">
        <v>3</v>
      </c>
      <c r="AI119" s="40">
        <v>4</v>
      </c>
      <c r="AJ119" s="40">
        <v>0</v>
      </c>
      <c r="AK119" s="40">
        <v>1</v>
      </c>
      <c r="AL119" s="40">
        <v>0</v>
      </c>
      <c r="AM119" s="40">
        <v>0</v>
      </c>
      <c r="AN119" s="40">
        <v>3</v>
      </c>
      <c r="AO119" s="40">
        <v>0</v>
      </c>
      <c r="AP119" s="40">
        <v>3</v>
      </c>
      <c r="AQ119" s="40">
        <v>4</v>
      </c>
      <c r="AR119" s="24">
        <f>SUM(AF119:AQ119)</f>
        <v>26</v>
      </c>
      <c r="AS119" s="55">
        <f>AR119*E129</f>
        <v>54.166666666666671</v>
      </c>
    </row>
    <row r="120" spans="1:45" x14ac:dyDescent="0.25">
      <c r="A120" s="71">
        <v>65</v>
      </c>
      <c r="B120" s="65">
        <f>2019-1982</f>
        <v>37</v>
      </c>
      <c r="C120" s="65">
        <v>2</v>
      </c>
      <c r="D120" s="34">
        <v>5</v>
      </c>
      <c r="E120" s="35">
        <v>1</v>
      </c>
      <c r="F120" s="35">
        <v>5</v>
      </c>
      <c r="G120" s="35">
        <v>1</v>
      </c>
      <c r="H120" s="35">
        <v>1</v>
      </c>
      <c r="I120" s="35">
        <v>5</v>
      </c>
      <c r="J120" s="35">
        <v>1</v>
      </c>
      <c r="K120" s="35">
        <v>5</v>
      </c>
      <c r="L120" s="35">
        <v>1</v>
      </c>
      <c r="M120" s="35">
        <v>5</v>
      </c>
      <c r="N120" s="35">
        <v>1</v>
      </c>
      <c r="O120" s="36">
        <v>4</v>
      </c>
      <c r="P120" s="16"/>
      <c r="Q120" s="54"/>
      <c r="R120" s="37">
        <v>5</v>
      </c>
      <c r="S120" s="35">
        <v>1</v>
      </c>
      <c r="T120" s="35">
        <v>5</v>
      </c>
      <c r="U120" s="35">
        <v>1</v>
      </c>
      <c r="V120" s="35">
        <v>1</v>
      </c>
      <c r="W120" s="35">
        <v>5</v>
      </c>
      <c r="X120" s="35">
        <v>1</v>
      </c>
      <c r="Y120" s="35">
        <v>5</v>
      </c>
      <c r="Z120" s="35">
        <v>1</v>
      </c>
      <c r="AA120" s="35">
        <v>5</v>
      </c>
      <c r="AB120" s="35">
        <v>1</v>
      </c>
      <c r="AC120" s="35">
        <v>4</v>
      </c>
      <c r="AD120" s="16"/>
      <c r="AE120" s="54"/>
      <c r="AF120" s="34">
        <v>5</v>
      </c>
      <c r="AG120" s="35">
        <v>1</v>
      </c>
      <c r="AH120" s="35">
        <v>5</v>
      </c>
      <c r="AI120" s="35">
        <v>1</v>
      </c>
      <c r="AJ120" s="35">
        <v>1</v>
      </c>
      <c r="AK120" s="35">
        <v>5</v>
      </c>
      <c r="AL120" s="35">
        <v>1</v>
      </c>
      <c r="AM120" s="35">
        <v>5</v>
      </c>
      <c r="AN120" s="35">
        <v>1</v>
      </c>
      <c r="AO120" s="35">
        <v>3</v>
      </c>
      <c r="AP120" s="35">
        <v>1</v>
      </c>
      <c r="AQ120" s="35">
        <v>1</v>
      </c>
      <c r="AR120" s="16"/>
      <c r="AS120" s="54"/>
    </row>
    <row r="121" spans="1:45" ht="15.75" thickBot="1" x14ac:dyDescent="0.3">
      <c r="A121" s="74"/>
      <c r="B121" s="67"/>
      <c r="C121" s="67"/>
      <c r="D121" s="43">
        <v>4</v>
      </c>
      <c r="E121" s="44">
        <v>4</v>
      </c>
      <c r="F121" s="44">
        <v>4</v>
      </c>
      <c r="G121" s="44">
        <v>4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1</v>
      </c>
      <c r="P121" s="25">
        <f>SUM(D121:O121)</f>
        <v>17</v>
      </c>
      <c r="Q121" s="56">
        <f>P121*E129</f>
        <v>35.416666666666671</v>
      </c>
      <c r="R121" s="45">
        <v>4</v>
      </c>
      <c r="S121" s="44">
        <v>4</v>
      </c>
      <c r="T121" s="44">
        <v>4</v>
      </c>
      <c r="U121" s="44">
        <v>4</v>
      </c>
      <c r="V121" s="44">
        <v>0</v>
      </c>
      <c r="W121" s="44">
        <v>0</v>
      </c>
      <c r="X121" s="44">
        <v>0</v>
      </c>
      <c r="Y121" s="44">
        <v>0</v>
      </c>
      <c r="Z121" s="44">
        <v>0</v>
      </c>
      <c r="AA121" s="44">
        <v>0</v>
      </c>
      <c r="AB121" s="44">
        <v>0</v>
      </c>
      <c r="AC121" s="44">
        <v>1</v>
      </c>
      <c r="AD121" s="25">
        <f>SUM(R121:AC121)</f>
        <v>17</v>
      </c>
      <c r="AE121" s="56">
        <f>AD121*E129</f>
        <v>35.416666666666671</v>
      </c>
      <c r="AF121" s="43">
        <v>4</v>
      </c>
      <c r="AG121" s="44">
        <v>4</v>
      </c>
      <c r="AH121" s="44">
        <v>4</v>
      </c>
      <c r="AI121" s="44">
        <v>4</v>
      </c>
      <c r="AJ121" s="44">
        <v>0</v>
      </c>
      <c r="AK121" s="44">
        <v>0</v>
      </c>
      <c r="AL121" s="44">
        <v>0</v>
      </c>
      <c r="AM121" s="44">
        <v>0</v>
      </c>
      <c r="AN121" s="44">
        <v>0</v>
      </c>
      <c r="AO121" s="44">
        <v>2</v>
      </c>
      <c r="AP121" s="44">
        <v>0</v>
      </c>
      <c r="AQ121" s="44">
        <v>4</v>
      </c>
      <c r="AR121" s="25">
        <f>SUM(AF121:AQ121)</f>
        <v>22</v>
      </c>
      <c r="AS121" s="56">
        <f>AR121*E129</f>
        <v>45.833333333333336</v>
      </c>
    </row>
    <row r="122" spans="1:45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</row>
    <row r="123" spans="1:45" x14ac:dyDescent="0.25">
      <c r="P123" s="27"/>
      <c r="Q123" s="28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30"/>
      <c r="AE123" s="31"/>
      <c r="AR123" s="32"/>
      <c r="AS123" s="47"/>
    </row>
    <row r="124" spans="1:45" x14ac:dyDescent="0.25">
      <c r="A124" s="19" t="s">
        <v>41</v>
      </c>
      <c r="B124" s="20">
        <v>5</v>
      </c>
      <c r="C124" s="18"/>
      <c r="D124" s="18"/>
    </row>
    <row r="125" spans="1:45" x14ac:dyDescent="0.25">
      <c r="A125" s="21" t="s">
        <v>42</v>
      </c>
      <c r="B125" s="22">
        <v>1</v>
      </c>
      <c r="C125" s="33"/>
      <c r="D125" s="33"/>
    </row>
    <row r="126" spans="1:45" x14ac:dyDescent="0.25">
      <c r="F126" s="75"/>
    </row>
    <row r="127" spans="1:45" x14ac:dyDescent="0.25">
      <c r="E127">
        <v>100</v>
      </c>
    </row>
    <row r="128" spans="1:45" x14ac:dyDescent="0.25">
      <c r="E128">
        <v>48</v>
      </c>
    </row>
    <row r="129" spans="5:5" x14ac:dyDescent="0.25">
      <c r="E129" s="51">
        <f>E127/E128</f>
        <v>2.0833333333333335</v>
      </c>
    </row>
  </sheetData>
  <mergeCells count="180">
    <mergeCell ref="B112:B113"/>
    <mergeCell ref="B114:B115"/>
    <mergeCell ref="A116:A117"/>
    <mergeCell ref="B116:B117"/>
    <mergeCell ref="A118:A119"/>
    <mergeCell ref="A120:A121"/>
    <mergeCell ref="B120:B121"/>
    <mergeCell ref="A110:A111"/>
    <mergeCell ref="A112:A113"/>
    <mergeCell ref="A114:A115"/>
    <mergeCell ref="B118:B119"/>
    <mergeCell ref="B98:B99"/>
    <mergeCell ref="B100:B101"/>
    <mergeCell ref="B102:B103"/>
    <mergeCell ref="B104:B105"/>
    <mergeCell ref="B106:B107"/>
    <mergeCell ref="B108:B109"/>
    <mergeCell ref="B110:B111"/>
    <mergeCell ref="A98:A99"/>
    <mergeCell ref="A100:A101"/>
    <mergeCell ref="A102:A103"/>
    <mergeCell ref="A104:A105"/>
    <mergeCell ref="A106:A107"/>
    <mergeCell ref="A108:A109"/>
    <mergeCell ref="A94:A95"/>
    <mergeCell ref="A96:A97"/>
    <mergeCell ref="B82:B83"/>
    <mergeCell ref="B84:B85"/>
    <mergeCell ref="B86:B87"/>
    <mergeCell ref="B88:B89"/>
    <mergeCell ref="B90:B91"/>
    <mergeCell ref="B92:B93"/>
    <mergeCell ref="B94:B95"/>
    <mergeCell ref="B96:B97"/>
    <mergeCell ref="A82:A83"/>
    <mergeCell ref="A84:A85"/>
    <mergeCell ref="A86:A87"/>
    <mergeCell ref="A88:A89"/>
    <mergeCell ref="A90:A91"/>
    <mergeCell ref="A92:A93"/>
    <mergeCell ref="B72:B73"/>
    <mergeCell ref="B74:B75"/>
    <mergeCell ref="B76:B77"/>
    <mergeCell ref="B78:B79"/>
    <mergeCell ref="B80:B81"/>
    <mergeCell ref="A70:A71"/>
    <mergeCell ref="A72:A73"/>
    <mergeCell ref="A74:A75"/>
    <mergeCell ref="A76:A77"/>
    <mergeCell ref="A78:A79"/>
    <mergeCell ref="A80:A81"/>
    <mergeCell ref="A62:A63"/>
    <mergeCell ref="A64:A65"/>
    <mergeCell ref="A66:A67"/>
    <mergeCell ref="A68:A69"/>
    <mergeCell ref="B62:B63"/>
    <mergeCell ref="B64:B65"/>
    <mergeCell ref="B66:B67"/>
    <mergeCell ref="B68:B69"/>
    <mergeCell ref="B70:B71"/>
    <mergeCell ref="A56:A57"/>
    <mergeCell ref="A58:A59"/>
    <mergeCell ref="A60:A61"/>
    <mergeCell ref="B44:B45"/>
    <mergeCell ref="B46:B47"/>
    <mergeCell ref="B48:B49"/>
    <mergeCell ref="B50:B51"/>
    <mergeCell ref="B52:B53"/>
    <mergeCell ref="B54:B55"/>
    <mergeCell ref="B56:B57"/>
    <mergeCell ref="A44:A45"/>
    <mergeCell ref="A46:A47"/>
    <mergeCell ref="A48:A49"/>
    <mergeCell ref="A50:A51"/>
    <mergeCell ref="A52:A53"/>
    <mergeCell ref="A54:A55"/>
    <mergeCell ref="B58:B59"/>
    <mergeCell ref="B60:B61"/>
    <mergeCell ref="A40:A41"/>
    <mergeCell ref="A42:A43"/>
    <mergeCell ref="B28:B29"/>
    <mergeCell ref="B30:B31"/>
    <mergeCell ref="B32:B33"/>
    <mergeCell ref="B34:B35"/>
    <mergeCell ref="B36:B37"/>
    <mergeCell ref="B38:B39"/>
    <mergeCell ref="B40:B41"/>
    <mergeCell ref="B42:B43"/>
    <mergeCell ref="A28:A29"/>
    <mergeCell ref="A30:A31"/>
    <mergeCell ref="A32:A33"/>
    <mergeCell ref="A34:A35"/>
    <mergeCell ref="A36:A37"/>
    <mergeCell ref="A38:A39"/>
    <mergeCell ref="B16:B17"/>
    <mergeCell ref="B18:B19"/>
    <mergeCell ref="B20:B21"/>
    <mergeCell ref="B22:B23"/>
    <mergeCell ref="B24:B25"/>
    <mergeCell ref="B26:B27"/>
    <mergeCell ref="A16:A17"/>
    <mergeCell ref="A18:A19"/>
    <mergeCell ref="A20:A21"/>
    <mergeCell ref="A22:A23"/>
    <mergeCell ref="A24:A25"/>
    <mergeCell ref="A26:A27"/>
    <mergeCell ref="B8:B9"/>
    <mergeCell ref="B10:B11"/>
    <mergeCell ref="A10:A11"/>
    <mergeCell ref="A8:A9"/>
    <mergeCell ref="A12:A13"/>
    <mergeCell ref="A14:A15"/>
    <mergeCell ref="B12:B13"/>
    <mergeCell ref="B14:B15"/>
    <mergeCell ref="A2:A3"/>
    <mergeCell ref="A4:A5"/>
    <mergeCell ref="A6:A7"/>
    <mergeCell ref="B2:B3"/>
    <mergeCell ref="B4:B5"/>
    <mergeCell ref="B6:B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110:C111"/>
    <mergeCell ref="C112:C113"/>
    <mergeCell ref="C114:C115"/>
    <mergeCell ref="C116:C117"/>
    <mergeCell ref="C118:C119"/>
    <mergeCell ref="C120:C12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69"/>
  <sheetViews>
    <sheetView zoomScale="60" zoomScaleNormal="60" workbookViewId="0">
      <selection sqref="A1:XFD1"/>
    </sheetView>
  </sheetViews>
  <sheetFormatPr defaultRowHeight="15" x14ac:dyDescent="0.25"/>
  <cols>
    <col min="1" max="1" width="11" customWidth="1"/>
    <col min="3" max="3" width="16.5703125" bestFit="1" customWidth="1"/>
    <col min="11" max="13" width="10.140625" bestFit="1" customWidth="1"/>
    <col min="14" max="14" width="15" bestFit="1" customWidth="1"/>
    <col min="15" max="15" width="14.85546875" bestFit="1" customWidth="1"/>
    <col min="28" max="28" width="15" bestFit="1" customWidth="1"/>
    <col min="29" max="29" width="14.85546875" bestFit="1" customWidth="1"/>
    <col min="42" max="42" width="15" bestFit="1" customWidth="1"/>
    <col min="43" max="43" width="14.85546875" bestFit="1" customWidth="1"/>
  </cols>
  <sheetData>
    <row r="1" spans="1:43" ht="15.75" thickBot="1" x14ac:dyDescent="0.3">
      <c r="A1" s="9" t="s">
        <v>3</v>
      </c>
      <c r="B1" s="8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2" t="s">
        <v>16</v>
      </c>
      <c r="N1" s="1" t="s">
        <v>4</v>
      </c>
      <c r="O1" s="48" t="s">
        <v>0</v>
      </c>
      <c r="P1" s="3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23" t="s">
        <v>4</v>
      </c>
      <c r="AC1" s="50" t="s">
        <v>0</v>
      </c>
      <c r="AD1" s="5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26" t="s">
        <v>4</v>
      </c>
      <c r="AQ1" s="7" t="s">
        <v>0</v>
      </c>
    </row>
    <row r="2" spans="1:43" x14ac:dyDescent="0.25">
      <c r="A2" s="59">
        <v>1</v>
      </c>
      <c r="B2" s="10">
        <v>4</v>
      </c>
      <c r="C2" s="11">
        <v>4</v>
      </c>
      <c r="D2" s="11">
        <v>4</v>
      </c>
      <c r="E2" s="11">
        <v>4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2">
        <v>2</v>
      </c>
      <c r="N2" s="16">
        <f t="shared" ref="N2:N33" si="0">SUM(B2:M2)</f>
        <v>18</v>
      </c>
      <c r="O2" s="53">
        <f>N2*C69</f>
        <v>37.5</v>
      </c>
      <c r="P2" s="13">
        <v>4</v>
      </c>
      <c r="Q2" s="11">
        <v>4</v>
      </c>
      <c r="R2" s="11">
        <v>4</v>
      </c>
      <c r="S2" s="11">
        <v>4</v>
      </c>
      <c r="T2" s="11">
        <v>1</v>
      </c>
      <c r="U2" s="11">
        <v>0</v>
      </c>
      <c r="V2" s="11">
        <v>0</v>
      </c>
      <c r="W2" s="11">
        <v>1</v>
      </c>
      <c r="X2" s="11">
        <v>0</v>
      </c>
      <c r="Y2" s="11">
        <v>0</v>
      </c>
      <c r="Z2" s="11">
        <v>0</v>
      </c>
      <c r="AA2" s="11">
        <v>2</v>
      </c>
      <c r="AB2" s="16">
        <f t="shared" ref="AB2:AB33" si="1">SUM(P2:AA2)</f>
        <v>20</v>
      </c>
      <c r="AC2" s="53">
        <f>AB2*C69</f>
        <v>41.666666666666671</v>
      </c>
      <c r="AD2" s="10">
        <v>3</v>
      </c>
      <c r="AE2" s="11">
        <v>4</v>
      </c>
      <c r="AF2" s="11">
        <v>3</v>
      </c>
      <c r="AG2" s="11">
        <v>4</v>
      </c>
      <c r="AH2" s="11">
        <v>2</v>
      </c>
      <c r="AI2" s="11">
        <v>1</v>
      </c>
      <c r="AJ2" s="11">
        <v>0</v>
      </c>
      <c r="AK2" s="11">
        <v>0</v>
      </c>
      <c r="AL2" s="11">
        <v>2</v>
      </c>
      <c r="AM2" s="11">
        <v>3</v>
      </c>
      <c r="AN2" s="11">
        <v>2</v>
      </c>
      <c r="AO2" s="11">
        <v>3</v>
      </c>
      <c r="AP2" s="16">
        <f t="shared" ref="AP2:AP33" si="2">SUM(AD2:AO2)</f>
        <v>27</v>
      </c>
      <c r="AQ2" s="54">
        <f>AP2*C69</f>
        <v>56.250000000000007</v>
      </c>
    </row>
    <row r="3" spans="1:43" x14ac:dyDescent="0.25">
      <c r="A3" s="59">
        <v>1</v>
      </c>
      <c r="B3" s="10">
        <v>2</v>
      </c>
      <c r="C3" s="11">
        <v>3</v>
      </c>
      <c r="D3" s="11">
        <v>4</v>
      </c>
      <c r="E3" s="11">
        <v>4</v>
      </c>
      <c r="F3" s="11">
        <v>1</v>
      </c>
      <c r="G3" s="11">
        <v>3</v>
      </c>
      <c r="H3" s="11">
        <v>0</v>
      </c>
      <c r="I3" s="11">
        <v>1</v>
      </c>
      <c r="J3" s="11">
        <v>1</v>
      </c>
      <c r="K3" s="11">
        <v>1</v>
      </c>
      <c r="L3" s="11">
        <v>1</v>
      </c>
      <c r="M3" s="12">
        <v>3</v>
      </c>
      <c r="N3" s="16">
        <f t="shared" si="0"/>
        <v>24</v>
      </c>
      <c r="O3" s="53">
        <f>N3*C69</f>
        <v>50</v>
      </c>
      <c r="P3" s="13">
        <v>0</v>
      </c>
      <c r="Q3" s="11">
        <v>3</v>
      </c>
      <c r="R3" s="11">
        <v>3</v>
      </c>
      <c r="S3" s="11">
        <v>4</v>
      </c>
      <c r="T3" s="11">
        <v>3</v>
      </c>
      <c r="U3" s="11">
        <v>3</v>
      </c>
      <c r="V3" s="11">
        <v>1</v>
      </c>
      <c r="W3" s="11">
        <v>1</v>
      </c>
      <c r="X3" s="11">
        <v>3</v>
      </c>
      <c r="Y3" s="11">
        <v>1</v>
      </c>
      <c r="Z3" s="11">
        <v>3</v>
      </c>
      <c r="AA3" s="11">
        <v>3</v>
      </c>
      <c r="AB3" s="16">
        <f t="shared" si="1"/>
        <v>28</v>
      </c>
      <c r="AC3" s="53">
        <f>AB3*C69</f>
        <v>58.333333333333336</v>
      </c>
      <c r="AD3" s="10">
        <v>1</v>
      </c>
      <c r="AE3" s="11">
        <v>4</v>
      </c>
      <c r="AF3" s="11">
        <v>3</v>
      </c>
      <c r="AG3" s="11">
        <v>4</v>
      </c>
      <c r="AH3" s="11">
        <v>3</v>
      </c>
      <c r="AI3" s="11">
        <v>3</v>
      </c>
      <c r="AJ3" s="11">
        <v>3</v>
      </c>
      <c r="AK3" s="11">
        <v>1</v>
      </c>
      <c r="AL3" s="11">
        <v>3</v>
      </c>
      <c r="AM3" s="11">
        <v>3</v>
      </c>
      <c r="AN3" s="11">
        <v>3</v>
      </c>
      <c r="AO3" s="11">
        <v>3</v>
      </c>
      <c r="AP3" s="16">
        <f t="shared" si="2"/>
        <v>34</v>
      </c>
      <c r="AQ3" s="54">
        <f>AP3*C69</f>
        <v>70.833333333333343</v>
      </c>
    </row>
    <row r="4" spans="1:43" x14ac:dyDescent="0.25">
      <c r="A4" s="59">
        <v>1</v>
      </c>
      <c r="B4" s="10">
        <v>3</v>
      </c>
      <c r="C4" s="11">
        <v>4</v>
      </c>
      <c r="D4" s="11">
        <v>3</v>
      </c>
      <c r="E4" s="11">
        <v>4</v>
      </c>
      <c r="F4" s="11">
        <v>1</v>
      </c>
      <c r="G4" s="11">
        <v>2</v>
      </c>
      <c r="H4" s="11">
        <v>0</v>
      </c>
      <c r="I4" s="11">
        <v>2</v>
      </c>
      <c r="J4" s="11">
        <v>2</v>
      </c>
      <c r="K4" s="11">
        <v>2</v>
      </c>
      <c r="L4" s="11">
        <v>1</v>
      </c>
      <c r="M4" s="12">
        <v>3</v>
      </c>
      <c r="N4" s="16">
        <f t="shared" si="0"/>
        <v>27</v>
      </c>
      <c r="O4" s="53">
        <f>N4*C69</f>
        <v>56.250000000000007</v>
      </c>
      <c r="P4" s="13">
        <v>3</v>
      </c>
      <c r="Q4" s="11">
        <v>4</v>
      </c>
      <c r="R4" s="11">
        <v>3</v>
      </c>
      <c r="S4" s="11">
        <v>4</v>
      </c>
      <c r="T4" s="11">
        <v>3</v>
      </c>
      <c r="U4" s="11">
        <v>3</v>
      </c>
      <c r="V4" s="11">
        <v>3</v>
      </c>
      <c r="W4" s="11">
        <v>3</v>
      </c>
      <c r="X4" s="11">
        <v>2</v>
      </c>
      <c r="Y4" s="11">
        <v>1</v>
      </c>
      <c r="Z4" s="11">
        <v>3</v>
      </c>
      <c r="AA4" s="11">
        <v>2</v>
      </c>
      <c r="AB4" s="16">
        <f t="shared" si="1"/>
        <v>34</v>
      </c>
      <c r="AC4" s="53">
        <f>AB4*C69</f>
        <v>70.833333333333343</v>
      </c>
      <c r="AD4" s="10">
        <v>1</v>
      </c>
      <c r="AE4" s="11">
        <v>3</v>
      </c>
      <c r="AF4" s="11">
        <v>3</v>
      </c>
      <c r="AG4" s="11">
        <v>4</v>
      </c>
      <c r="AH4" s="11">
        <v>1</v>
      </c>
      <c r="AI4" s="11">
        <v>3</v>
      </c>
      <c r="AJ4" s="11">
        <v>2</v>
      </c>
      <c r="AK4" s="11">
        <v>2</v>
      </c>
      <c r="AL4" s="11">
        <v>3</v>
      </c>
      <c r="AM4" s="11">
        <v>3</v>
      </c>
      <c r="AN4" s="11">
        <v>4</v>
      </c>
      <c r="AO4" s="11">
        <v>4</v>
      </c>
      <c r="AP4" s="16">
        <f t="shared" si="2"/>
        <v>33</v>
      </c>
      <c r="AQ4" s="54">
        <f>AP4*C69</f>
        <v>68.75</v>
      </c>
    </row>
    <row r="5" spans="1:43" x14ac:dyDescent="0.25">
      <c r="A5" s="59">
        <v>1</v>
      </c>
      <c r="B5" s="10">
        <v>4</v>
      </c>
      <c r="C5" s="11">
        <v>4</v>
      </c>
      <c r="D5" s="11">
        <v>4</v>
      </c>
      <c r="E5" s="11">
        <v>4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2">
        <v>4</v>
      </c>
      <c r="N5" s="16">
        <f t="shared" si="0"/>
        <v>20</v>
      </c>
      <c r="O5" s="53">
        <f>N5*C69</f>
        <v>41.666666666666671</v>
      </c>
      <c r="P5" s="13">
        <v>4</v>
      </c>
      <c r="Q5" s="11">
        <v>4</v>
      </c>
      <c r="R5" s="11">
        <v>4</v>
      </c>
      <c r="S5" s="11">
        <v>4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6">
        <f t="shared" si="1"/>
        <v>16</v>
      </c>
      <c r="AC5" s="53">
        <f>AB5*C69</f>
        <v>33.333333333333336</v>
      </c>
      <c r="AD5" s="10">
        <v>4</v>
      </c>
      <c r="AE5" s="11">
        <v>4</v>
      </c>
      <c r="AF5" s="11">
        <v>4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4</v>
      </c>
      <c r="AN5" s="11">
        <v>0</v>
      </c>
      <c r="AO5" s="11">
        <v>0</v>
      </c>
      <c r="AP5" s="16">
        <f t="shared" si="2"/>
        <v>16</v>
      </c>
      <c r="AQ5" s="54">
        <f>AP5*C69</f>
        <v>33.333333333333336</v>
      </c>
    </row>
    <row r="6" spans="1:43" x14ac:dyDescent="0.25">
      <c r="A6" s="59">
        <v>1</v>
      </c>
      <c r="B6" s="10">
        <v>3</v>
      </c>
      <c r="C6" s="11">
        <v>4</v>
      </c>
      <c r="D6" s="11">
        <v>3</v>
      </c>
      <c r="E6" s="11">
        <v>1</v>
      </c>
      <c r="F6" s="11">
        <v>1</v>
      </c>
      <c r="G6" s="11">
        <v>1</v>
      </c>
      <c r="H6" s="11">
        <v>0</v>
      </c>
      <c r="I6" s="11">
        <v>0</v>
      </c>
      <c r="J6" s="11">
        <v>3</v>
      </c>
      <c r="K6" s="11">
        <v>0</v>
      </c>
      <c r="L6" s="11">
        <v>3</v>
      </c>
      <c r="M6" s="12">
        <v>1</v>
      </c>
      <c r="N6" s="16">
        <f t="shared" si="0"/>
        <v>20</v>
      </c>
      <c r="O6" s="53">
        <f>N6*C69</f>
        <v>41.666666666666671</v>
      </c>
      <c r="P6" s="13">
        <v>3</v>
      </c>
      <c r="Q6" s="11">
        <v>3</v>
      </c>
      <c r="R6" s="11">
        <v>3</v>
      </c>
      <c r="S6" s="11">
        <v>2</v>
      </c>
      <c r="T6" s="11">
        <v>0</v>
      </c>
      <c r="U6" s="11">
        <v>1</v>
      </c>
      <c r="V6" s="11">
        <v>0</v>
      </c>
      <c r="W6" s="11">
        <v>0</v>
      </c>
      <c r="X6" s="11">
        <v>1</v>
      </c>
      <c r="Y6" s="11">
        <v>0</v>
      </c>
      <c r="Z6" s="11">
        <v>3</v>
      </c>
      <c r="AA6" s="11">
        <v>1</v>
      </c>
      <c r="AB6" s="16">
        <f t="shared" si="1"/>
        <v>17</v>
      </c>
      <c r="AC6" s="53">
        <f>AB6*C69</f>
        <v>35.416666666666671</v>
      </c>
      <c r="AD6" s="10">
        <v>2</v>
      </c>
      <c r="AE6" s="11">
        <v>3</v>
      </c>
      <c r="AF6" s="11">
        <v>1</v>
      </c>
      <c r="AG6" s="11">
        <v>3</v>
      </c>
      <c r="AH6" s="11">
        <v>3</v>
      </c>
      <c r="AI6" s="11">
        <v>2</v>
      </c>
      <c r="AJ6" s="11">
        <v>0</v>
      </c>
      <c r="AK6" s="11">
        <v>0</v>
      </c>
      <c r="AL6" s="11">
        <v>3</v>
      </c>
      <c r="AM6" s="11">
        <v>2</v>
      </c>
      <c r="AN6" s="11">
        <v>3</v>
      </c>
      <c r="AO6" s="11">
        <v>4</v>
      </c>
      <c r="AP6" s="16">
        <f t="shared" si="2"/>
        <v>26</v>
      </c>
      <c r="AQ6" s="54">
        <f>AP6*C69</f>
        <v>54.166666666666671</v>
      </c>
    </row>
    <row r="7" spans="1:43" x14ac:dyDescent="0.25">
      <c r="A7" s="59">
        <v>1</v>
      </c>
      <c r="B7" s="10">
        <v>3</v>
      </c>
      <c r="C7" s="11">
        <v>4</v>
      </c>
      <c r="D7" s="11">
        <v>4</v>
      </c>
      <c r="E7" s="11">
        <v>4</v>
      </c>
      <c r="F7" s="11">
        <v>2</v>
      </c>
      <c r="G7" s="11">
        <v>4</v>
      </c>
      <c r="H7" s="11">
        <v>0</v>
      </c>
      <c r="I7" s="11">
        <v>1</v>
      </c>
      <c r="J7" s="11">
        <v>1</v>
      </c>
      <c r="K7" s="11">
        <v>0</v>
      </c>
      <c r="L7" s="11">
        <v>0</v>
      </c>
      <c r="M7" s="12">
        <v>0</v>
      </c>
      <c r="N7" s="16">
        <f t="shared" si="0"/>
        <v>23</v>
      </c>
      <c r="O7" s="53">
        <f>N7*C69</f>
        <v>47.916666666666671</v>
      </c>
      <c r="P7" s="13">
        <v>2</v>
      </c>
      <c r="Q7" s="11">
        <v>4</v>
      </c>
      <c r="R7" s="11">
        <v>4</v>
      </c>
      <c r="S7" s="11">
        <v>4</v>
      </c>
      <c r="T7" s="11">
        <v>2</v>
      </c>
      <c r="U7" s="11">
        <v>4</v>
      </c>
      <c r="V7" s="11">
        <v>0</v>
      </c>
      <c r="W7" s="11">
        <v>0</v>
      </c>
      <c r="X7" s="11">
        <v>3</v>
      </c>
      <c r="Y7" s="11">
        <v>0</v>
      </c>
      <c r="Z7" s="11">
        <v>0</v>
      </c>
      <c r="AA7" s="11">
        <v>0</v>
      </c>
      <c r="AB7" s="16">
        <f t="shared" si="1"/>
        <v>23</v>
      </c>
      <c r="AC7" s="53">
        <f>AB7*C69</f>
        <v>47.916666666666671</v>
      </c>
      <c r="AD7" s="10">
        <v>2</v>
      </c>
      <c r="AE7" s="11">
        <v>3</v>
      </c>
      <c r="AF7" s="11">
        <v>4</v>
      </c>
      <c r="AG7" s="11">
        <v>0</v>
      </c>
      <c r="AH7" s="11">
        <v>2</v>
      </c>
      <c r="AI7" s="11">
        <v>4</v>
      </c>
      <c r="AJ7" s="11">
        <v>3</v>
      </c>
      <c r="AK7" s="11">
        <v>1</v>
      </c>
      <c r="AL7" s="11">
        <v>2</v>
      </c>
      <c r="AM7" s="11">
        <v>3</v>
      </c>
      <c r="AN7" s="11">
        <v>0</v>
      </c>
      <c r="AO7" s="11">
        <v>2</v>
      </c>
      <c r="AP7" s="16">
        <f t="shared" si="2"/>
        <v>26</v>
      </c>
      <c r="AQ7" s="54">
        <f>AP7*C69</f>
        <v>54.166666666666671</v>
      </c>
    </row>
    <row r="8" spans="1:43" x14ac:dyDescent="0.25">
      <c r="A8" s="59">
        <v>1</v>
      </c>
      <c r="B8" s="10">
        <v>4</v>
      </c>
      <c r="C8" s="11">
        <v>4</v>
      </c>
      <c r="D8" s="11">
        <v>4</v>
      </c>
      <c r="E8" s="11">
        <v>4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2">
        <v>0</v>
      </c>
      <c r="N8" s="16">
        <f t="shared" si="0"/>
        <v>16</v>
      </c>
      <c r="O8" s="53">
        <f>N8*C69</f>
        <v>33.333333333333336</v>
      </c>
      <c r="P8" s="13">
        <v>4</v>
      </c>
      <c r="Q8" s="11">
        <v>4</v>
      </c>
      <c r="R8" s="11">
        <v>4</v>
      </c>
      <c r="S8" s="11">
        <v>4</v>
      </c>
      <c r="T8" s="11">
        <v>0</v>
      </c>
      <c r="U8" s="11">
        <v>0</v>
      </c>
      <c r="V8" s="11">
        <v>4</v>
      </c>
      <c r="W8" s="11">
        <v>1</v>
      </c>
      <c r="X8" s="11">
        <v>0</v>
      </c>
      <c r="Y8" s="11">
        <v>0</v>
      </c>
      <c r="Z8" s="11">
        <v>0</v>
      </c>
      <c r="AA8" s="11">
        <v>0</v>
      </c>
      <c r="AB8" s="16">
        <f t="shared" si="1"/>
        <v>21</v>
      </c>
      <c r="AC8" s="53">
        <f>AB8*C69</f>
        <v>43.75</v>
      </c>
      <c r="AD8" s="10">
        <v>4</v>
      </c>
      <c r="AE8" s="11">
        <v>2</v>
      </c>
      <c r="AF8" s="11">
        <v>4</v>
      </c>
      <c r="AG8" s="11">
        <v>0</v>
      </c>
      <c r="AH8" s="11">
        <v>0</v>
      </c>
      <c r="AI8" s="11">
        <v>1</v>
      </c>
      <c r="AJ8" s="11">
        <v>2</v>
      </c>
      <c r="AK8" s="11">
        <v>1</v>
      </c>
      <c r="AL8" s="11">
        <v>2</v>
      </c>
      <c r="AM8" s="11">
        <v>2</v>
      </c>
      <c r="AN8" s="11">
        <v>1</v>
      </c>
      <c r="AO8" s="11">
        <v>4</v>
      </c>
      <c r="AP8" s="16">
        <f t="shared" si="2"/>
        <v>23</v>
      </c>
      <c r="AQ8" s="54">
        <f>AP8*C69</f>
        <v>47.916666666666671</v>
      </c>
    </row>
    <row r="9" spans="1:43" x14ac:dyDescent="0.25">
      <c r="A9" s="59">
        <v>1</v>
      </c>
      <c r="B9" s="10">
        <v>4</v>
      </c>
      <c r="C9" s="11">
        <v>4</v>
      </c>
      <c r="D9" s="11">
        <v>3</v>
      </c>
      <c r="E9" s="11">
        <v>4</v>
      </c>
      <c r="F9" s="11">
        <v>1</v>
      </c>
      <c r="G9" s="11">
        <v>3</v>
      </c>
      <c r="H9" s="11">
        <v>0</v>
      </c>
      <c r="I9" s="11">
        <v>0</v>
      </c>
      <c r="J9" s="11">
        <v>1</v>
      </c>
      <c r="K9" s="11">
        <v>2</v>
      </c>
      <c r="L9" s="11">
        <v>2</v>
      </c>
      <c r="M9" s="12">
        <v>4</v>
      </c>
      <c r="N9" s="16">
        <f t="shared" si="0"/>
        <v>28</v>
      </c>
      <c r="O9" s="53">
        <f>N10*C69</f>
        <v>39.583333333333336</v>
      </c>
      <c r="P9" s="13">
        <v>4</v>
      </c>
      <c r="Q9" s="11">
        <v>4</v>
      </c>
      <c r="R9" s="11">
        <v>3</v>
      </c>
      <c r="S9" s="11">
        <v>3</v>
      </c>
      <c r="T9" s="11">
        <v>2</v>
      </c>
      <c r="U9" s="11">
        <v>2</v>
      </c>
      <c r="V9" s="11">
        <v>0</v>
      </c>
      <c r="W9" s="11">
        <v>0</v>
      </c>
      <c r="X9" s="11">
        <v>2</v>
      </c>
      <c r="Y9" s="11">
        <v>2</v>
      </c>
      <c r="Z9" s="11">
        <v>2</v>
      </c>
      <c r="AA9" s="11">
        <v>4</v>
      </c>
      <c r="AB9" s="16">
        <f t="shared" si="1"/>
        <v>28</v>
      </c>
      <c r="AC9" s="53">
        <f>AB10*C69</f>
        <v>43.75</v>
      </c>
      <c r="AD9" s="10">
        <v>4</v>
      </c>
      <c r="AE9" s="11">
        <v>4</v>
      </c>
      <c r="AF9" s="11">
        <v>3</v>
      </c>
      <c r="AG9" s="11">
        <v>3</v>
      </c>
      <c r="AH9" s="11">
        <v>2</v>
      </c>
      <c r="AI9" s="11">
        <v>2</v>
      </c>
      <c r="AJ9" s="11">
        <v>0</v>
      </c>
      <c r="AK9" s="11">
        <v>0</v>
      </c>
      <c r="AL9" s="11">
        <v>2</v>
      </c>
      <c r="AM9" s="11">
        <v>3</v>
      </c>
      <c r="AN9" s="11">
        <v>2</v>
      </c>
      <c r="AO9" s="11">
        <v>4</v>
      </c>
      <c r="AP9" s="16">
        <f t="shared" si="2"/>
        <v>29</v>
      </c>
      <c r="AQ9" s="54">
        <f>AP10*C69</f>
        <v>58.333333333333336</v>
      </c>
    </row>
    <row r="10" spans="1:43" x14ac:dyDescent="0.25">
      <c r="A10" s="59">
        <v>1</v>
      </c>
      <c r="B10" s="10">
        <v>3</v>
      </c>
      <c r="C10" s="11">
        <v>4</v>
      </c>
      <c r="D10" s="11">
        <v>4</v>
      </c>
      <c r="E10" s="11">
        <v>3</v>
      </c>
      <c r="F10" s="11">
        <v>0</v>
      </c>
      <c r="G10" s="11">
        <v>0</v>
      </c>
      <c r="H10" s="11">
        <v>0</v>
      </c>
      <c r="I10" s="11">
        <v>2</v>
      </c>
      <c r="J10" s="11">
        <v>0</v>
      </c>
      <c r="K10" s="11">
        <v>1</v>
      </c>
      <c r="L10" s="11">
        <v>0</v>
      </c>
      <c r="M10" s="12">
        <v>2</v>
      </c>
      <c r="N10" s="16">
        <f t="shared" si="0"/>
        <v>19</v>
      </c>
      <c r="O10" s="53">
        <f>N10*C69</f>
        <v>39.583333333333336</v>
      </c>
      <c r="P10" s="13">
        <v>3</v>
      </c>
      <c r="Q10" s="11">
        <v>3</v>
      </c>
      <c r="R10" s="11">
        <v>4</v>
      </c>
      <c r="S10" s="11">
        <v>3</v>
      </c>
      <c r="T10" s="11">
        <v>1</v>
      </c>
      <c r="U10" s="11">
        <v>0</v>
      </c>
      <c r="V10" s="11">
        <v>1</v>
      </c>
      <c r="W10" s="11">
        <v>1</v>
      </c>
      <c r="X10" s="11">
        <v>0</v>
      </c>
      <c r="Y10" s="11">
        <v>2</v>
      </c>
      <c r="Z10" s="11">
        <v>1</v>
      </c>
      <c r="AA10" s="11">
        <v>2</v>
      </c>
      <c r="AB10" s="16">
        <f t="shared" si="1"/>
        <v>21</v>
      </c>
      <c r="AC10" s="53">
        <f>AB10*C69</f>
        <v>43.75</v>
      </c>
      <c r="AD10" s="10">
        <v>3</v>
      </c>
      <c r="AE10" s="11">
        <v>3</v>
      </c>
      <c r="AF10" s="11">
        <v>3</v>
      </c>
      <c r="AG10" s="11">
        <v>3</v>
      </c>
      <c r="AH10" s="11">
        <v>2</v>
      </c>
      <c r="AI10" s="11">
        <v>3</v>
      </c>
      <c r="AJ10" s="11">
        <v>0</v>
      </c>
      <c r="AK10" s="11">
        <v>2</v>
      </c>
      <c r="AL10" s="11">
        <v>3</v>
      </c>
      <c r="AM10" s="11">
        <v>1</v>
      </c>
      <c r="AN10" s="11">
        <v>2</v>
      </c>
      <c r="AO10" s="11">
        <v>3</v>
      </c>
      <c r="AP10" s="16">
        <f t="shared" si="2"/>
        <v>28</v>
      </c>
      <c r="AQ10" s="54">
        <f>AP10*C69</f>
        <v>58.333333333333336</v>
      </c>
    </row>
    <row r="11" spans="1:43" x14ac:dyDescent="0.25">
      <c r="A11" s="59">
        <v>1</v>
      </c>
      <c r="B11" s="10">
        <v>2</v>
      </c>
      <c r="C11" s="11">
        <v>4</v>
      </c>
      <c r="D11" s="11">
        <v>3</v>
      </c>
      <c r="E11" s="11">
        <v>4</v>
      </c>
      <c r="F11" s="11">
        <v>3</v>
      </c>
      <c r="G11" s="11">
        <v>3</v>
      </c>
      <c r="H11" s="11">
        <v>0</v>
      </c>
      <c r="I11" s="11">
        <v>0</v>
      </c>
      <c r="J11" s="11">
        <v>2</v>
      </c>
      <c r="K11" s="11">
        <v>1</v>
      </c>
      <c r="L11" s="11">
        <v>2</v>
      </c>
      <c r="M11" s="12">
        <v>3</v>
      </c>
      <c r="N11" s="16">
        <f t="shared" si="0"/>
        <v>27</v>
      </c>
      <c r="O11" s="53">
        <f>N11*C69</f>
        <v>56.250000000000007</v>
      </c>
      <c r="P11" s="13">
        <v>1</v>
      </c>
      <c r="Q11" s="11">
        <v>4</v>
      </c>
      <c r="R11" s="11">
        <v>4</v>
      </c>
      <c r="S11" s="11">
        <v>4</v>
      </c>
      <c r="T11" s="11">
        <v>2</v>
      </c>
      <c r="U11" s="11">
        <v>2</v>
      </c>
      <c r="V11" s="11">
        <v>0</v>
      </c>
      <c r="W11" s="11">
        <v>0</v>
      </c>
      <c r="X11" s="11">
        <v>2</v>
      </c>
      <c r="Y11" s="11">
        <v>3</v>
      </c>
      <c r="Z11" s="11">
        <v>2</v>
      </c>
      <c r="AA11" s="11">
        <v>4</v>
      </c>
      <c r="AB11" s="16">
        <f t="shared" si="1"/>
        <v>28</v>
      </c>
      <c r="AC11" s="53">
        <f>AB11*C69</f>
        <v>58.333333333333336</v>
      </c>
      <c r="AD11" s="10">
        <v>4</v>
      </c>
      <c r="AE11" s="11">
        <v>4</v>
      </c>
      <c r="AF11" s="11">
        <v>4</v>
      </c>
      <c r="AG11" s="11">
        <v>4</v>
      </c>
      <c r="AH11" s="11">
        <v>2</v>
      </c>
      <c r="AI11" s="11">
        <v>2</v>
      </c>
      <c r="AJ11" s="11">
        <v>0</v>
      </c>
      <c r="AK11" s="11">
        <v>0</v>
      </c>
      <c r="AL11" s="11">
        <v>2</v>
      </c>
      <c r="AM11" s="11">
        <v>1</v>
      </c>
      <c r="AN11" s="11">
        <v>2</v>
      </c>
      <c r="AO11" s="11">
        <v>4</v>
      </c>
      <c r="AP11" s="16">
        <f t="shared" si="2"/>
        <v>29</v>
      </c>
      <c r="AQ11" s="54">
        <f>AP11*C69</f>
        <v>60.416666666666671</v>
      </c>
    </row>
    <row r="12" spans="1:43" x14ac:dyDescent="0.25">
      <c r="A12" s="59">
        <v>1</v>
      </c>
      <c r="B12" s="10">
        <v>4</v>
      </c>
      <c r="C12" s="11">
        <v>1</v>
      </c>
      <c r="D12" s="11">
        <v>4</v>
      </c>
      <c r="E12" s="11">
        <v>4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2</v>
      </c>
      <c r="L12" s="11">
        <v>0</v>
      </c>
      <c r="M12" s="12">
        <v>2</v>
      </c>
      <c r="N12" s="16">
        <f t="shared" si="0"/>
        <v>19</v>
      </c>
      <c r="O12" s="53">
        <f>N12*C69</f>
        <v>39.583333333333336</v>
      </c>
      <c r="P12" s="13">
        <v>4</v>
      </c>
      <c r="Q12" s="11">
        <v>4</v>
      </c>
      <c r="R12" s="11">
        <v>4</v>
      </c>
      <c r="S12" s="11">
        <v>1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2</v>
      </c>
      <c r="AB12" s="16">
        <f t="shared" si="1"/>
        <v>15</v>
      </c>
      <c r="AC12" s="53">
        <f>AB12*C69</f>
        <v>31.250000000000004</v>
      </c>
      <c r="AD12" s="10">
        <v>4</v>
      </c>
      <c r="AE12" s="11">
        <v>4</v>
      </c>
      <c r="AF12" s="11">
        <v>4</v>
      </c>
      <c r="AG12" s="11">
        <v>3</v>
      </c>
      <c r="AH12" s="11">
        <v>3</v>
      </c>
      <c r="AI12" s="11">
        <v>0</v>
      </c>
      <c r="AJ12" s="11">
        <v>0</v>
      </c>
      <c r="AK12" s="11">
        <v>1</v>
      </c>
      <c r="AL12" s="11">
        <v>0</v>
      </c>
      <c r="AM12" s="11">
        <v>1</v>
      </c>
      <c r="AN12" s="11">
        <v>0</v>
      </c>
      <c r="AO12" s="11">
        <v>2</v>
      </c>
      <c r="AP12" s="16">
        <f t="shared" si="2"/>
        <v>22</v>
      </c>
      <c r="AQ12" s="54">
        <f>AP12*C69</f>
        <v>45.833333333333336</v>
      </c>
    </row>
    <row r="13" spans="1:43" x14ac:dyDescent="0.25">
      <c r="A13" s="59">
        <v>1</v>
      </c>
      <c r="B13" s="10">
        <v>4</v>
      </c>
      <c r="C13" s="11">
        <v>4</v>
      </c>
      <c r="D13" s="11">
        <v>4</v>
      </c>
      <c r="E13" s="11">
        <v>1</v>
      </c>
      <c r="F13" s="11">
        <v>2</v>
      </c>
      <c r="G13" s="11">
        <v>4</v>
      </c>
      <c r="H13" s="11">
        <v>0</v>
      </c>
      <c r="I13" s="11">
        <v>2</v>
      </c>
      <c r="J13" s="11">
        <v>2</v>
      </c>
      <c r="K13" s="11">
        <v>1</v>
      </c>
      <c r="L13" s="11">
        <v>2</v>
      </c>
      <c r="M13" s="12">
        <v>3</v>
      </c>
      <c r="N13" s="16">
        <f t="shared" si="0"/>
        <v>29</v>
      </c>
      <c r="O13" s="53">
        <f>N13*C69</f>
        <v>60.416666666666671</v>
      </c>
      <c r="P13" s="13">
        <v>1</v>
      </c>
      <c r="Q13" s="11">
        <v>2</v>
      </c>
      <c r="R13" s="11">
        <v>4</v>
      </c>
      <c r="S13" s="11">
        <v>1</v>
      </c>
      <c r="T13" s="11">
        <v>3</v>
      </c>
      <c r="U13" s="11">
        <v>4</v>
      </c>
      <c r="V13" s="11">
        <v>0</v>
      </c>
      <c r="W13" s="11">
        <v>0</v>
      </c>
      <c r="X13" s="11">
        <v>3</v>
      </c>
      <c r="Y13" s="11">
        <v>3</v>
      </c>
      <c r="Z13" s="11">
        <v>2</v>
      </c>
      <c r="AA13" s="11">
        <v>4</v>
      </c>
      <c r="AB13" s="16">
        <f t="shared" si="1"/>
        <v>27</v>
      </c>
      <c r="AC13" s="53">
        <f>AB13*C69</f>
        <v>56.250000000000007</v>
      </c>
      <c r="AD13" s="10">
        <v>4</v>
      </c>
      <c r="AE13" s="11">
        <v>4</v>
      </c>
      <c r="AF13" s="11">
        <v>3</v>
      </c>
      <c r="AG13" s="11">
        <v>2</v>
      </c>
      <c r="AH13" s="11">
        <v>3</v>
      </c>
      <c r="AI13" s="11">
        <v>4</v>
      </c>
      <c r="AJ13" s="11">
        <v>0</v>
      </c>
      <c r="AK13" s="11">
        <v>1</v>
      </c>
      <c r="AL13" s="11">
        <v>4</v>
      </c>
      <c r="AM13" s="11">
        <v>2</v>
      </c>
      <c r="AN13" s="11">
        <v>4</v>
      </c>
      <c r="AO13" s="11">
        <v>3</v>
      </c>
      <c r="AP13" s="16">
        <f t="shared" si="2"/>
        <v>34</v>
      </c>
      <c r="AQ13" s="54">
        <f>AP13*C69</f>
        <v>70.833333333333343</v>
      </c>
    </row>
    <row r="14" spans="1:43" x14ac:dyDescent="0.25">
      <c r="A14" s="59">
        <v>1</v>
      </c>
      <c r="B14" s="10">
        <v>3</v>
      </c>
      <c r="C14" s="11">
        <v>4</v>
      </c>
      <c r="D14" s="11">
        <v>4</v>
      </c>
      <c r="E14" s="11">
        <v>4</v>
      </c>
      <c r="F14" s="11">
        <v>3</v>
      </c>
      <c r="G14" s="11">
        <v>1</v>
      </c>
      <c r="H14" s="11">
        <v>0</v>
      </c>
      <c r="I14" s="11">
        <v>0</v>
      </c>
      <c r="J14" s="11">
        <v>1</v>
      </c>
      <c r="K14" s="11">
        <v>0</v>
      </c>
      <c r="L14" s="11">
        <v>3</v>
      </c>
      <c r="M14" s="12">
        <v>2</v>
      </c>
      <c r="N14" s="16">
        <f t="shared" si="0"/>
        <v>25</v>
      </c>
      <c r="O14" s="53">
        <f>N14*C69</f>
        <v>52.083333333333336</v>
      </c>
      <c r="P14" s="13">
        <v>3</v>
      </c>
      <c r="Q14" s="11">
        <v>2</v>
      </c>
      <c r="R14" s="11">
        <v>4</v>
      </c>
      <c r="S14" s="11">
        <v>4</v>
      </c>
      <c r="T14" s="11">
        <v>1</v>
      </c>
      <c r="U14" s="11">
        <v>1</v>
      </c>
      <c r="V14" s="11">
        <v>0</v>
      </c>
      <c r="W14" s="11">
        <v>0</v>
      </c>
      <c r="X14" s="11">
        <v>1</v>
      </c>
      <c r="Y14" s="11">
        <v>3</v>
      </c>
      <c r="Z14" s="11">
        <v>3</v>
      </c>
      <c r="AA14" s="11">
        <v>2</v>
      </c>
      <c r="AB14" s="16">
        <f t="shared" si="1"/>
        <v>24</v>
      </c>
      <c r="AC14" s="53">
        <f>AB14*C69</f>
        <v>50</v>
      </c>
      <c r="AD14" s="10">
        <v>4</v>
      </c>
      <c r="AE14" s="11">
        <v>4</v>
      </c>
      <c r="AF14" s="11">
        <v>4</v>
      </c>
      <c r="AG14" s="11">
        <v>4</v>
      </c>
      <c r="AH14" s="11">
        <v>3</v>
      </c>
      <c r="AI14" s="11">
        <v>1</v>
      </c>
      <c r="AJ14" s="11">
        <v>0</v>
      </c>
      <c r="AK14" s="11">
        <v>0</v>
      </c>
      <c r="AL14" s="11">
        <v>1</v>
      </c>
      <c r="AM14" s="11">
        <v>2</v>
      </c>
      <c r="AN14" s="11">
        <v>3</v>
      </c>
      <c r="AO14" s="11">
        <v>2</v>
      </c>
      <c r="AP14" s="16">
        <f t="shared" si="2"/>
        <v>28</v>
      </c>
      <c r="AQ14" s="54">
        <f>AP14*C69</f>
        <v>58.333333333333336</v>
      </c>
    </row>
    <row r="15" spans="1:43" x14ac:dyDescent="0.25">
      <c r="A15" s="59">
        <v>1</v>
      </c>
      <c r="B15" s="10">
        <v>3</v>
      </c>
      <c r="C15" s="11">
        <v>4</v>
      </c>
      <c r="D15" s="11">
        <v>3</v>
      </c>
      <c r="E15" s="11">
        <v>3</v>
      </c>
      <c r="F15" s="11">
        <v>1</v>
      </c>
      <c r="G15" s="11">
        <v>1</v>
      </c>
      <c r="H15" s="11">
        <v>0</v>
      </c>
      <c r="I15" s="11">
        <v>3</v>
      </c>
      <c r="J15" s="11">
        <v>1</v>
      </c>
      <c r="K15" s="11">
        <v>0</v>
      </c>
      <c r="L15" s="11">
        <v>1</v>
      </c>
      <c r="M15" s="12">
        <v>1</v>
      </c>
      <c r="N15" s="16">
        <f t="shared" si="0"/>
        <v>21</v>
      </c>
      <c r="O15" s="53">
        <f>N15*C69</f>
        <v>43.75</v>
      </c>
      <c r="P15" s="13">
        <v>3</v>
      </c>
      <c r="Q15" s="11">
        <v>4</v>
      </c>
      <c r="R15" s="11">
        <v>3</v>
      </c>
      <c r="S15" s="11">
        <v>4</v>
      </c>
      <c r="T15" s="11">
        <v>3</v>
      </c>
      <c r="U15" s="11">
        <v>1</v>
      </c>
      <c r="V15" s="11">
        <v>0</v>
      </c>
      <c r="W15" s="11">
        <v>4</v>
      </c>
      <c r="X15" s="11">
        <v>3</v>
      </c>
      <c r="Y15" s="11">
        <v>0</v>
      </c>
      <c r="Z15" s="11">
        <v>2</v>
      </c>
      <c r="AA15" s="11">
        <v>2</v>
      </c>
      <c r="AB15" s="16">
        <f t="shared" si="1"/>
        <v>29</v>
      </c>
      <c r="AC15" s="53">
        <f>AB15*C69</f>
        <v>60.416666666666671</v>
      </c>
      <c r="AD15" s="10">
        <v>3</v>
      </c>
      <c r="AE15" s="11">
        <v>4</v>
      </c>
      <c r="AF15" s="11">
        <v>4</v>
      </c>
      <c r="AG15" s="11">
        <v>3</v>
      </c>
      <c r="AH15" s="11">
        <v>1</v>
      </c>
      <c r="AI15" s="11">
        <v>1</v>
      </c>
      <c r="AJ15" s="11">
        <v>0</v>
      </c>
      <c r="AK15" s="11">
        <v>3</v>
      </c>
      <c r="AL15" s="11">
        <v>1</v>
      </c>
      <c r="AM15" s="11">
        <v>1</v>
      </c>
      <c r="AN15" s="11">
        <v>2</v>
      </c>
      <c r="AO15" s="11">
        <v>2</v>
      </c>
      <c r="AP15" s="16">
        <f t="shared" si="2"/>
        <v>25</v>
      </c>
      <c r="AQ15" s="54">
        <f>AP15*C69</f>
        <v>52.083333333333336</v>
      </c>
    </row>
    <row r="16" spans="1:43" x14ac:dyDescent="0.25">
      <c r="A16" s="59">
        <v>1</v>
      </c>
      <c r="B16" s="10">
        <v>1</v>
      </c>
      <c r="C16" s="11">
        <v>1</v>
      </c>
      <c r="D16" s="11">
        <v>3</v>
      </c>
      <c r="E16" s="11">
        <v>2</v>
      </c>
      <c r="F16" s="11">
        <v>3</v>
      </c>
      <c r="G16" s="11">
        <v>2</v>
      </c>
      <c r="H16" s="11">
        <v>3</v>
      </c>
      <c r="I16" s="11">
        <v>1</v>
      </c>
      <c r="J16" s="11">
        <v>2</v>
      </c>
      <c r="K16" s="11">
        <v>2</v>
      </c>
      <c r="L16" s="11">
        <v>2</v>
      </c>
      <c r="M16" s="12">
        <v>3</v>
      </c>
      <c r="N16" s="16">
        <f t="shared" si="0"/>
        <v>25</v>
      </c>
      <c r="O16" s="53">
        <f>N16*C69</f>
        <v>52.083333333333336</v>
      </c>
      <c r="P16" s="13">
        <v>1</v>
      </c>
      <c r="Q16" s="11">
        <v>0</v>
      </c>
      <c r="R16" s="11">
        <v>3</v>
      </c>
      <c r="S16" s="11">
        <v>3</v>
      </c>
      <c r="T16" s="11">
        <v>3</v>
      </c>
      <c r="U16" s="11">
        <v>2</v>
      </c>
      <c r="V16" s="11">
        <v>2</v>
      </c>
      <c r="W16" s="11">
        <v>2</v>
      </c>
      <c r="X16" s="11">
        <v>3</v>
      </c>
      <c r="Y16" s="11">
        <v>3</v>
      </c>
      <c r="Z16" s="11">
        <v>3</v>
      </c>
      <c r="AA16" s="11">
        <v>3</v>
      </c>
      <c r="AB16" s="16">
        <f t="shared" si="1"/>
        <v>28</v>
      </c>
      <c r="AC16" s="53">
        <f>AB16*C69</f>
        <v>58.333333333333336</v>
      </c>
      <c r="AD16" s="10">
        <v>2</v>
      </c>
      <c r="AE16" s="11">
        <v>4</v>
      </c>
      <c r="AF16" s="11">
        <v>4</v>
      </c>
      <c r="AG16" s="11">
        <v>3</v>
      </c>
      <c r="AH16" s="11">
        <v>3</v>
      </c>
      <c r="AI16" s="11">
        <v>1</v>
      </c>
      <c r="AJ16" s="11">
        <v>0</v>
      </c>
      <c r="AK16" s="11">
        <v>1</v>
      </c>
      <c r="AL16" s="11">
        <v>4</v>
      </c>
      <c r="AM16" s="11">
        <v>3</v>
      </c>
      <c r="AN16" s="11">
        <v>3</v>
      </c>
      <c r="AO16" s="11">
        <v>4</v>
      </c>
      <c r="AP16" s="16">
        <f t="shared" si="2"/>
        <v>32</v>
      </c>
      <c r="AQ16" s="54">
        <f>AP16*C69</f>
        <v>66.666666666666671</v>
      </c>
    </row>
    <row r="17" spans="1:43" x14ac:dyDescent="0.25">
      <c r="A17" s="59">
        <v>1</v>
      </c>
      <c r="B17" s="10">
        <v>2</v>
      </c>
      <c r="C17" s="11">
        <v>3</v>
      </c>
      <c r="D17" s="11">
        <v>4</v>
      </c>
      <c r="E17" s="11">
        <v>3</v>
      </c>
      <c r="F17" s="11">
        <v>3</v>
      </c>
      <c r="G17" s="11">
        <v>2</v>
      </c>
      <c r="H17" s="11">
        <v>0</v>
      </c>
      <c r="I17" s="11">
        <v>0</v>
      </c>
      <c r="J17" s="11">
        <v>1</v>
      </c>
      <c r="K17" s="11">
        <v>0</v>
      </c>
      <c r="L17" s="11">
        <v>0</v>
      </c>
      <c r="M17" s="12">
        <v>2</v>
      </c>
      <c r="N17" s="16">
        <f t="shared" si="0"/>
        <v>20</v>
      </c>
      <c r="O17" s="53">
        <f>N17*C69</f>
        <v>41.666666666666671</v>
      </c>
      <c r="P17" s="13">
        <v>1</v>
      </c>
      <c r="Q17" s="11">
        <v>1</v>
      </c>
      <c r="R17" s="11">
        <v>3</v>
      </c>
      <c r="S17" s="11">
        <v>4</v>
      </c>
      <c r="T17" s="11">
        <v>3</v>
      </c>
      <c r="U17" s="11">
        <v>4</v>
      </c>
      <c r="V17" s="11">
        <v>3</v>
      </c>
      <c r="W17" s="11">
        <v>3</v>
      </c>
      <c r="X17" s="11">
        <v>3</v>
      </c>
      <c r="Y17" s="11">
        <v>3</v>
      </c>
      <c r="Z17" s="11">
        <v>2</v>
      </c>
      <c r="AA17" s="11">
        <v>1</v>
      </c>
      <c r="AB17" s="16">
        <f t="shared" si="1"/>
        <v>31</v>
      </c>
      <c r="AC17" s="53">
        <f>AB17*C69</f>
        <v>64.583333333333343</v>
      </c>
      <c r="AD17" s="10">
        <v>1</v>
      </c>
      <c r="AE17" s="11">
        <v>3</v>
      </c>
      <c r="AF17" s="11">
        <v>3</v>
      </c>
      <c r="AG17" s="11">
        <v>4</v>
      </c>
      <c r="AH17" s="11">
        <v>3</v>
      </c>
      <c r="AI17" s="11">
        <v>3</v>
      </c>
      <c r="AJ17" s="11">
        <v>1</v>
      </c>
      <c r="AK17" s="11">
        <v>1</v>
      </c>
      <c r="AL17" s="11">
        <v>3</v>
      </c>
      <c r="AM17" s="11">
        <v>4</v>
      </c>
      <c r="AN17" s="11">
        <v>0</v>
      </c>
      <c r="AO17" s="11">
        <v>1</v>
      </c>
      <c r="AP17" s="16">
        <f t="shared" si="2"/>
        <v>27</v>
      </c>
      <c r="AQ17" s="54">
        <f>AP17*C69</f>
        <v>56.250000000000007</v>
      </c>
    </row>
    <row r="18" spans="1:43" x14ac:dyDescent="0.25">
      <c r="A18" s="59">
        <v>1</v>
      </c>
      <c r="B18" s="10">
        <v>4</v>
      </c>
      <c r="C18" s="11">
        <v>1</v>
      </c>
      <c r="D18" s="11">
        <v>4</v>
      </c>
      <c r="E18" s="11">
        <v>3</v>
      </c>
      <c r="F18" s="11">
        <v>2</v>
      </c>
      <c r="G18" s="11">
        <v>1</v>
      </c>
      <c r="H18" s="11">
        <v>1</v>
      </c>
      <c r="I18" s="11">
        <v>1</v>
      </c>
      <c r="J18" s="11">
        <v>2</v>
      </c>
      <c r="K18" s="11">
        <v>3</v>
      </c>
      <c r="L18" s="11">
        <v>1</v>
      </c>
      <c r="M18" s="12">
        <v>3</v>
      </c>
      <c r="N18" s="16">
        <f t="shared" si="0"/>
        <v>26</v>
      </c>
      <c r="O18" s="53">
        <f>N18*C69</f>
        <v>54.166666666666671</v>
      </c>
      <c r="P18" s="13">
        <v>3</v>
      </c>
      <c r="Q18" s="11">
        <v>3</v>
      </c>
      <c r="R18" s="11">
        <v>3</v>
      </c>
      <c r="S18" s="11">
        <v>2</v>
      </c>
      <c r="T18" s="11">
        <v>2</v>
      </c>
      <c r="U18" s="11">
        <v>2</v>
      </c>
      <c r="V18" s="11">
        <v>1</v>
      </c>
      <c r="W18" s="11">
        <v>2</v>
      </c>
      <c r="X18" s="11">
        <v>2</v>
      </c>
      <c r="Y18" s="11">
        <v>1</v>
      </c>
      <c r="Z18" s="11">
        <v>3</v>
      </c>
      <c r="AA18" s="11">
        <v>3</v>
      </c>
      <c r="AB18" s="16">
        <f t="shared" si="1"/>
        <v>27</v>
      </c>
      <c r="AC18" s="53">
        <f>AB18*C69</f>
        <v>56.250000000000007</v>
      </c>
      <c r="AD18" s="10">
        <v>3</v>
      </c>
      <c r="AE18" s="11">
        <v>4</v>
      </c>
      <c r="AF18" s="11">
        <v>4</v>
      </c>
      <c r="AG18" s="11">
        <v>2</v>
      </c>
      <c r="AH18" s="11">
        <v>3</v>
      </c>
      <c r="AI18" s="11">
        <v>2</v>
      </c>
      <c r="AJ18" s="11">
        <v>2</v>
      </c>
      <c r="AK18" s="11">
        <v>2</v>
      </c>
      <c r="AL18" s="11">
        <v>1</v>
      </c>
      <c r="AM18" s="11">
        <v>1</v>
      </c>
      <c r="AN18" s="11">
        <v>1</v>
      </c>
      <c r="AO18" s="11">
        <v>3</v>
      </c>
      <c r="AP18" s="16">
        <f t="shared" si="2"/>
        <v>28</v>
      </c>
      <c r="AQ18" s="54">
        <f>AP18*C69</f>
        <v>58.333333333333336</v>
      </c>
    </row>
    <row r="19" spans="1:43" x14ac:dyDescent="0.25">
      <c r="A19" s="59">
        <v>1</v>
      </c>
      <c r="B19" s="10">
        <v>4</v>
      </c>
      <c r="C19" s="11">
        <v>4</v>
      </c>
      <c r="D19" s="11">
        <v>4</v>
      </c>
      <c r="E19" s="11">
        <v>4</v>
      </c>
      <c r="F19" s="11">
        <v>0</v>
      </c>
      <c r="G19" s="11">
        <v>2</v>
      </c>
      <c r="H19" s="11">
        <v>0</v>
      </c>
      <c r="I19" s="11">
        <v>0</v>
      </c>
      <c r="J19" s="11">
        <v>2</v>
      </c>
      <c r="K19" s="11">
        <v>1</v>
      </c>
      <c r="L19" s="11">
        <v>0</v>
      </c>
      <c r="M19" s="12">
        <v>2</v>
      </c>
      <c r="N19" s="16">
        <f t="shared" si="0"/>
        <v>23</v>
      </c>
      <c r="O19" s="53">
        <f>N19*C69</f>
        <v>47.916666666666671</v>
      </c>
      <c r="P19" s="13">
        <v>4</v>
      </c>
      <c r="Q19" s="11">
        <v>4</v>
      </c>
      <c r="R19" s="11">
        <v>4</v>
      </c>
      <c r="S19" s="11">
        <v>4</v>
      </c>
      <c r="T19" s="11">
        <v>0</v>
      </c>
      <c r="U19" s="11">
        <v>1</v>
      </c>
      <c r="V19" s="11">
        <v>0</v>
      </c>
      <c r="W19" s="11">
        <v>0</v>
      </c>
      <c r="X19" s="11">
        <v>0</v>
      </c>
      <c r="Y19" s="11">
        <v>1</v>
      </c>
      <c r="Z19" s="11">
        <v>0</v>
      </c>
      <c r="AA19" s="11">
        <v>1</v>
      </c>
      <c r="AB19" s="16">
        <f t="shared" si="1"/>
        <v>19</v>
      </c>
      <c r="AC19" s="53">
        <f>AB19*C69</f>
        <v>39.583333333333336</v>
      </c>
      <c r="AD19" s="10">
        <v>4</v>
      </c>
      <c r="AE19" s="11">
        <v>4</v>
      </c>
      <c r="AF19" s="11">
        <v>4</v>
      </c>
      <c r="AG19" s="11">
        <v>4</v>
      </c>
      <c r="AH19" s="11">
        <v>0</v>
      </c>
      <c r="AI19" s="11">
        <v>1</v>
      </c>
      <c r="AJ19" s="11">
        <v>0</v>
      </c>
      <c r="AK19" s="11">
        <v>0</v>
      </c>
      <c r="AL19" s="11">
        <v>1</v>
      </c>
      <c r="AM19" s="11">
        <v>2</v>
      </c>
      <c r="AN19" s="11">
        <v>0</v>
      </c>
      <c r="AO19" s="11">
        <v>2</v>
      </c>
      <c r="AP19" s="16">
        <f t="shared" si="2"/>
        <v>22</v>
      </c>
      <c r="AQ19" s="54">
        <f>AP19*C69</f>
        <v>45.833333333333336</v>
      </c>
    </row>
    <row r="20" spans="1:43" x14ac:dyDescent="0.25">
      <c r="A20" s="59">
        <v>1</v>
      </c>
      <c r="B20" s="10">
        <v>4</v>
      </c>
      <c r="C20" s="11">
        <v>4</v>
      </c>
      <c r="D20" s="11">
        <v>4</v>
      </c>
      <c r="E20" s="11">
        <v>4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2">
        <v>4</v>
      </c>
      <c r="N20" s="16">
        <f t="shared" si="0"/>
        <v>23</v>
      </c>
      <c r="O20" s="53">
        <f>N20*C69</f>
        <v>47.916666666666671</v>
      </c>
      <c r="P20" s="13">
        <v>3</v>
      </c>
      <c r="Q20" s="11">
        <v>4</v>
      </c>
      <c r="R20" s="11">
        <v>4</v>
      </c>
      <c r="S20" s="11">
        <v>4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1</v>
      </c>
      <c r="Z20" s="11">
        <v>0</v>
      </c>
      <c r="AA20" s="11">
        <v>4</v>
      </c>
      <c r="AB20" s="16">
        <f t="shared" si="1"/>
        <v>20</v>
      </c>
      <c r="AC20" s="53">
        <f>AB20*C69</f>
        <v>41.666666666666671</v>
      </c>
      <c r="AD20" s="10">
        <v>3</v>
      </c>
      <c r="AE20" s="11">
        <v>4</v>
      </c>
      <c r="AF20" s="11">
        <v>4</v>
      </c>
      <c r="AG20" s="11">
        <v>4</v>
      </c>
      <c r="AH20" s="11">
        <v>0</v>
      </c>
      <c r="AI20" s="11">
        <v>0</v>
      </c>
      <c r="AJ20" s="11">
        <v>0</v>
      </c>
      <c r="AK20" s="11">
        <v>0</v>
      </c>
      <c r="AL20" s="11">
        <v>1</v>
      </c>
      <c r="AM20" s="11">
        <v>4</v>
      </c>
      <c r="AN20" s="11">
        <v>0</v>
      </c>
      <c r="AO20" s="11">
        <v>4</v>
      </c>
      <c r="AP20" s="16">
        <f t="shared" si="2"/>
        <v>24</v>
      </c>
      <c r="AQ20" s="54">
        <f>AP20*C69</f>
        <v>50</v>
      </c>
    </row>
    <row r="21" spans="1:43" x14ac:dyDescent="0.25">
      <c r="A21" s="59">
        <v>1</v>
      </c>
      <c r="B21" s="10">
        <v>3</v>
      </c>
      <c r="C21" s="11">
        <v>4</v>
      </c>
      <c r="D21" s="11">
        <v>4</v>
      </c>
      <c r="E21" s="11">
        <v>4</v>
      </c>
      <c r="F21" s="11">
        <v>0</v>
      </c>
      <c r="G21" s="11">
        <v>1</v>
      </c>
      <c r="H21" s="11">
        <v>0</v>
      </c>
      <c r="I21" s="11">
        <v>4</v>
      </c>
      <c r="J21" s="11">
        <v>0</v>
      </c>
      <c r="K21" s="11">
        <v>0</v>
      </c>
      <c r="L21" s="11">
        <v>0</v>
      </c>
      <c r="M21" s="12">
        <v>2</v>
      </c>
      <c r="N21" s="16">
        <f t="shared" si="0"/>
        <v>22</v>
      </c>
      <c r="O21" s="53">
        <f>N21*C69</f>
        <v>45.833333333333336</v>
      </c>
      <c r="P21" s="13">
        <v>2</v>
      </c>
      <c r="Q21" s="11">
        <v>4</v>
      </c>
      <c r="R21" s="11">
        <v>4</v>
      </c>
      <c r="S21" s="11">
        <v>3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2</v>
      </c>
      <c r="AB21" s="16">
        <f t="shared" si="1"/>
        <v>15</v>
      </c>
      <c r="AC21" s="53">
        <f>AB21*C69</f>
        <v>31.250000000000004</v>
      </c>
      <c r="AD21" s="10">
        <v>4</v>
      </c>
      <c r="AE21" s="11">
        <v>4</v>
      </c>
      <c r="AF21" s="11">
        <v>0</v>
      </c>
      <c r="AG21" s="11">
        <v>4</v>
      </c>
      <c r="AH21" s="11">
        <v>0</v>
      </c>
      <c r="AI21" s="11">
        <v>2</v>
      </c>
      <c r="AJ21" s="11">
        <v>0</v>
      </c>
      <c r="AK21" s="11">
        <v>0</v>
      </c>
      <c r="AL21" s="11">
        <v>1</v>
      </c>
      <c r="AM21" s="11">
        <v>3</v>
      </c>
      <c r="AN21" s="11">
        <v>3</v>
      </c>
      <c r="AO21" s="11">
        <v>4</v>
      </c>
      <c r="AP21" s="16">
        <f t="shared" si="2"/>
        <v>25</v>
      </c>
      <c r="AQ21" s="53">
        <f>AP21*C69</f>
        <v>52.083333333333336</v>
      </c>
    </row>
    <row r="22" spans="1:43" x14ac:dyDescent="0.25">
      <c r="A22" s="59">
        <v>1</v>
      </c>
      <c r="B22" s="10">
        <v>3</v>
      </c>
      <c r="C22" s="11">
        <v>4</v>
      </c>
      <c r="D22" s="11">
        <v>4</v>
      </c>
      <c r="E22" s="11">
        <v>3</v>
      </c>
      <c r="F22" s="11">
        <v>1</v>
      </c>
      <c r="G22" s="11">
        <v>0</v>
      </c>
      <c r="H22" s="11">
        <v>1</v>
      </c>
      <c r="I22" s="11">
        <v>2</v>
      </c>
      <c r="J22" s="11">
        <v>1</v>
      </c>
      <c r="K22" s="11">
        <v>0</v>
      </c>
      <c r="L22" s="11">
        <v>1</v>
      </c>
      <c r="M22" s="12">
        <v>1</v>
      </c>
      <c r="N22" s="16">
        <f t="shared" si="0"/>
        <v>21</v>
      </c>
      <c r="O22" s="53">
        <f>N22*C69</f>
        <v>43.75</v>
      </c>
      <c r="P22" s="13">
        <v>3</v>
      </c>
      <c r="Q22" s="11">
        <v>4</v>
      </c>
      <c r="R22" s="11">
        <v>4</v>
      </c>
      <c r="S22" s="11">
        <v>3</v>
      </c>
      <c r="T22" s="11">
        <v>0</v>
      </c>
      <c r="U22" s="11">
        <v>0</v>
      </c>
      <c r="V22" s="11">
        <v>0</v>
      </c>
      <c r="W22" s="11">
        <v>1</v>
      </c>
      <c r="X22" s="11">
        <v>1</v>
      </c>
      <c r="Y22" s="11">
        <v>0</v>
      </c>
      <c r="Z22" s="11">
        <v>1</v>
      </c>
      <c r="AA22" s="11">
        <v>0</v>
      </c>
      <c r="AB22" s="16">
        <f t="shared" si="1"/>
        <v>17</v>
      </c>
      <c r="AC22" s="53">
        <f>AB22*C69</f>
        <v>35.416666666666671</v>
      </c>
      <c r="AD22" s="10">
        <v>3</v>
      </c>
      <c r="AE22" s="11">
        <v>4</v>
      </c>
      <c r="AF22" s="11">
        <v>3</v>
      </c>
      <c r="AG22" s="11">
        <v>3</v>
      </c>
      <c r="AH22" s="11">
        <v>1</v>
      </c>
      <c r="AI22" s="11">
        <v>0</v>
      </c>
      <c r="AJ22" s="11">
        <v>0</v>
      </c>
      <c r="AK22" s="11">
        <v>2</v>
      </c>
      <c r="AL22" s="11">
        <v>1</v>
      </c>
      <c r="AM22" s="11">
        <v>0</v>
      </c>
      <c r="AN22" s="11">
        <v>1</v>
      </c>
      <c r="AO22" s="11">
        <v>1</v>
      </c>
      <c r="AP22" s="16">
        <f t="shared" si="2"/>
        <v>19</v>
      </c>
      <c r="AQ22" s="54">
        <f>AP22*C69</f>
        <v>39.583333333333336</v>
      </c>
    </row>
    <row r="23" spans="1:43" x14ac:dyDescent="0.25">
      <c r="A23" s="59">
        <v>1</v>
      </c>
      <c r="B23" s="10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2">
        <v>2</v>
      </c>
      <c r="N23" s="16">
        <f t="shared" si="0"/>
        <v>18</v>
      </c>
      <c r="O23" s="53">
        <f>N23*C69</f>
        <v>37.5</v>
      </c>
      <c r="P23" s="13">
        <v>3</v>
      </c>
      <c r="Q23" s="11">
        <v>3</v>
      </c>
      <c r="R23" s="11">
        <v>4</v>
      </c>
      <c r="S23" s="11">
        <v>4</v>
      </c>
      <c r="T23" s="11">
        <v>0</v>
      </c>
      <c r="U23" s="11">
        <v>1</v>
      </c>
      <c r="V23" s="11">
        <v>1</v>
      </c>
      <c r="W23" s="11">
        <v>0</v>
      </c>
      <c r="X23" s="11">
        <v>0</v>
      </c>
      <c r="Y23" s="11">
        <v>1</v>
      </c>
      <c r="Z23" s="11">
        <v>0</v>
      </c>
      <c r="AA23" s="11">
        <v>3</v>
      </c>
      <c r="AB23" s="16">
        <f t="shared" si="1"/>
        <v>20</v>
      </c>
      <c r="AC23" s="53">
        <f>AB23*C69</f>
        <v>41.666666666666671</v>
      </c>
      <c r="AD23" s="10">
        <v>3</v>
      </c>
      <c r="AE23" s="11">
        <v>4</v>
      </c>
      <c r="AF23" s="11">
        <v>4</v>
      </c>
      <c r="AG23" s="11">
        <v>4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2</v>
      </c>
      <c r="AP23" s="16">
        <f t="shared" si="2"/>
        <v>17</v>
      </c>
      <c r="AQ23" s="54">
        <f>AP23*C69</f>
        <v>35.416666666666671</v>
      </c>
    </row>
    <row r="24" spans="1:43" x14ac:dyDescent="0.25">
      <c r="A24" s="59">
        <v>1</v>
      </c>
      <c r="B24" s="10">
        <v>3</v>
      </c>
      <c r="C24" s="11">
        <v>3</v>
      </c>
      <c r="D24" s="11">
        <v>3</v>
      </c>
      <c r="E24" s="11">
        <v>4</v>
      </c>
      <c r="F24" s="11">
        <v>0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1</v>
      </c>
      <c r="M24" s="12">
        <v>3</v>
      </c>
      <c r="N24" s="16">
        <f t="shared" si="0"/>
        <v>21</v>
      </c>
      <c r="O24" s="53">
        <f>N24*C69</f>
        <v>43.75</v>
      </c>
      <c r="P24" s="13">
        <v>3</v>
      </c>
      <c r="Q24" s="11">
        <v>2</v>
      </c>
      <c r="R24" s="11">
        <v>3</v>
      </c>
      <c r="S24" s="11">
        <v>4</v>
      </c>
      <c r="T24" s="11">
        <v>0</v>
      </c>
      <c r="U24" s="11">
        <v>1</v>
      </c>
      <c r="V24" s="11">
        <v>2</v>
      </c>
      <c r="W24" s="11">
        <v>1</v>
      </c>
      <c r="X24" s="11">
        <v>1</v>
      </c>
      <c r="Y24" s="11">
        <v>3</v>
      </c>
      <c r="Z24" s="11">
        <v>2</v>
      </c>
      <c r="AA24" s="11">
        <v>4</v>
      </c>
      <c r="AB24" s="16">
        <f t="shared" si="1"/>
        <v>26</v>
      </c>
      <c r="AC24" s="53">
        <f>AB24*C69</f>
        <v>54.166666666666671</v>
      </c>
      <c r="AD24" s="10">
        <v>3</v>
      </c>
      <c r="AE24" s="11">
        <v>3</v>
      </c>
      <c r="AF24" s="11">
        <v>3</v>
      </c>
      <c r="AG24" s="11">
        <v>4</v>
      </c>
      <c r="AH24" s="11">
        <v>1</v>
      </c>
      <c r="AI24" s="11">
        <v>1</v>
      </c>
      <c r="AJ24" s="11">
        <v>0</v>
      </c>
      <c r="AK24" s="11">
        <v>2</v>
      </c>
      <c r="AL24" s="11">
        <v>3</v>
      </c>
      <c r="AM24" s="11">
        <v>3</v>
      </c>
      <c r="AN24" s="11">
        <v>1</v>
      </c>
      <c r="AO24" s="11">
        <v>2</v>
      </c>
      <c r="AP24" s="16">
        <f t="shared" si="2"/>
        <v>26</v>
      </c>
      <c r="AQ24" s="54">
        <f>AP24*C69</f>
        <v>54.166666666666671</v>
      </c>
    </row>
    <row r="25" spans="1:43" x14ac:dyDescent="0.25">
      <c r="A25" s="59">
        <v>1</v>
      </c>
      <c r="B25" s="10">
        <v>3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2">
        <v>3</v>
      </c>
      <c r="N25" s="16">
        <f t="shared" si="0"/>
        <v>18</v>
      </c>
      <c r="O25" s="53">
        <f>N25*C69</f>
        <v>37.5</v>
      </c>
      <c r="P25" s="13">
        <v>3</v>
      </c>
      <c r="Q25" s="11">
        <v>3</v>
      </c>
      <c r="R25" s="11">
        <v>2</v>
      </c>
      <c r="S25" s="11">
        <v>4</v>
      </c>
      <c r="T25" s="11">
        <v>1</v>
      </c>
      <c r="U25" s="11">
        <v>2</v>
      </c>
      <c r="V25" s="11">
        <v>0</v>
      </c>
      <c r="W25" s="11">
        <v>1</v>
      </c>
      <c r="X25" s="11">
        <v>1</v>
      </c>
      <c r="Y25" s="11">
        <v>3</v>
      </c>
      <c r="Z25" s="11">
        <v>2</v>
      </c>
      <c r="AA25" s="11">
        <v>3</v>
      </c>
      <c r="AB25" s="16">
        <f t="shared" si="1"/>
        <v>25</v>
      </c>
      <c r="AC25" s="53">
        <f>AB25*C69</f>
        <v>52.083333333333336</v>
      </c>
      <c r="AD25" s="10">
        <v>3</v>
      </c>
      <c r="AE25" s="11">
        <v>4</v>
      </c>
      <c r="AF25" s="11">
        <v>4</v>
      </c>
      <c r="AG25" s="11">
        <v>4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3</v>
      </c>
      <c r="AN25" s="11">
        <v>0</v>
      </c>
      <c r="AO25" s="11">
        <v>4</v>
      </c>
      <c r="AP25" s="16">
        <f t="shared" si="2"/>
        <v>22</v>
      </c>
      <c r="AQ25" s="54">
        <f>AP25*C69</f>
        <v>45.833333333333336</v>
      </c>
    </row>
    <row r="26" spans="1:43" x14ac:dyDescent="0.25">
      <c r="A26" s="59">
        <v>1</v>
      </c>
      <c r="B26" s="10">
        <v>4</v>
      </c>
      <c r="C26" s="11">
        <v>4</v>
      </c>
      <c r="D26" s="11">
        <v>4</v>
      </c>
      <c r="E26" s="11">
        <v>4</v>
      </c>
      <c r="F26" s="11">
        <v>1</v>
      </c>
      <c r="G26" s="11">
        <v>0</v>
      </c>
      <c r="H26" s="11">
        <v>0</v>
      </c>
      <c r="I26" s="11">
        <v>1</v>
      </c>
      <c r="J26" s="11">
        <v>0</v>
      </c>
      <c r="K26" s="11">
        <v>0</v>
      </c>
      <c r="L26" s="11">
        <v>1</v>
      </c>
      <c r="M26" s="12">
        <v>1</v>
      </c>
      <c r="N26" s="16">
        <f t="shared" si="0"/>
        <v>20</v>
      </c>
      <c r="O26" s="53">
        <f>N26*C69</f>
        <v>41.666666666666671</v>
      </c>
      <c r="P26" s="13">
        <v>4</v>
      </c>
      <c r="Q26" s="11">
        <v>4</v>
      </c>
      <c r="R26" s="11">
        <v>4</v>
      </c>
      <c r="S26" s="11">
        <v>4</v>
      </c>
      <c r="T26" s="11">
        <v>1</v>
      </c>
      <c r="U26" s="11">
        <v>0</v>
      </c>
      <c r="V26" s="11">
        <v>1</v>
      </c>
      <c r="W26" s="11">
        <v>0</v>
      </c>
      <c r="X26" s="11">
        <v>0</v>
      </c>
      <c r="Y26" s="11">
        <v>1</v>
      </c>
      <c r="Z26" s="11">
        <v>0</v>
      </c>
      <c r="AA26" s="11">
        <v>2</v>
      </c>
      <c r="AB26" s="16">
        <f t="shared" si="1"/>
        <v>21</v>
      </c>
      <c r="AC26" s="53">
        <f>AB26*C69</f>
        <v>43.75</v>
      </c>
      <c r="AD26" s="10">
        <v>4</v>
      </c>
      <c r="AE26" s="11">
        <v>3</v>
      </c>
      <c r="AF26" s="11">
        <v>4</v>
      </c>
      <c r="AG26" s="11">
        <v>4</v>
      </c>
      <c r="AH26" s="11">
        <v>2</v>
      </c>
      <c r="AI26" s="11">
        <v>1</v>
      </c>
      <c r="AJ26" s="11">
        <v>3</v>
      </c>
      <c r="AK26" s="11">
        <v>3</v>
      </c>
      <c r="AL26" s="11">
        <v>3</v>
      </c>
      <c r="AM26" s="11">
        <v>4</v>
      </c>
      <c r="AN26" s="11">
        <v>0</v>
      </c>
      <c r="AO26" s="11">
        <v>2</v>
      </c>
      <c r="AP26" s="16">
        <f t="shared" si="2"/>
        <v>33</v>
      </c>
      <c r="AQ26" s="54">
        <f>AP26*C69</f>
        <v>68.75</v>
      </c>
    </row>
    <row r="27" spans="1:43" x14ac:dyDescent="0.25">
      <c r="A27" s="59">
        <v>1</v>
      </c>
      <c r="B27" s="10">
        <v>3</v>
      </c>
      <c r="C27" s="11">
        <v>3</v>
      </c>
      <c r="D27" s="11">
        <v>4</v>
      </c>
      <c r="E27" s="11">
        <v>4</v>
      </c>
      <c r="F27" s="11">
        <v>0</v>
      </c>
      <c r="G27" s="11">
        <v>1</v>
      </c>
      <c r="H27" s="11">
        <v>1</v>
      </c>
      <c r="I27" s="11">
        <v>1</v>
      </c>
      <c r="J27" s="11">
        <v>1</v>
      </c>
      <c r="K27" s="11">
        <v>1</v>
      </c>
      <c r="L27" s="11">
        <v>1</v>
      </c>
      <c r="M27" s="12">
        <v>2</v>
      </c>
      <c r="N27" s="16">
        <f t="shared" si="0"/>
        <v>22</v>
      </c>
      <c r="O27" s="53">
        <f>N27*C69</f>
        <v>45.833333333333336</v>
      </c>
      <c r="P27" s="13">
        <v>3</v>
      </c>
      <c r="Q27" s="11">
        <v>4</v>
      </c>
      <c r="R27" s="11">
        <v>4</v>
      </c>
      <c r="S27" s="11">
        <v>4</v>
      </c>
      <c r="T27" s="11">
        <v>0</v>
      </c>
      <c r="U27" s="11">
        <v>1</v>
      </c>
      <c r="V27" s="11">
        <v>0</v>
      </c>
      <c r="W27" s="11">
        <v>1</v>
      </c>
      <c r="X27" s="11">
        <v>1</v>
      </c>
      <c r="Y27" s="11">
        <v>0</v>
      </c>
      <c r="Z27" s="11">
        <v>0</v>
      </c>
      <c r="AA27" s="11">
        <v>1</v>
      </c>
      <c r="AB27" s="16">
        <f t="shared" si="1"/>
        <v>19</v>
      </c>
      <c r="AC27" s="53">
        <f>AB27*C69</f>
        <v>39.583333333333336</v>
      </c>
      <c r="AD27" s="10">
        <v>3</v>
      </c>
      <c r="AE27" s="11">
        <v>1</v>
      </c>
      <c r="AF27" s="11">
        <v>4</v>
      </c>
      <c r="AG27" s="11">
        <v>4</v>
      </c>
      <c r="AH27" s="11">
        <v>0</v>
      </c>
      <c r="AI27" s="11">
        <v>1</v>
      </c>
      <c r="AJ27" s="11">
        <v>2</v>
      </c>
      <c r="AK27" s="11">
        <v>1</v>
      </c>
      <c r="AL27" s="11">
        <v>0</v>
      </c>
      <c r="AM27" s="11">
        <v>3</v>
      </c>
      <c r="AN27" s="11">
        <v>0</v>
      </c>
      <c r="AO27" s="11">
        <v>2</v>
      </c>
      <c r="AP27" s="16">
        <f t="shared" si="2"/>
        <v>21</v>
      </c>
      <c r="AQ27" s="54">
        <f>AP27*C69</f>
        <v>43.75</v>
      </c>
    </row>
    <row r="28" spans="1:43" x14ac:dyDescent="0.25">
      <c r="A28" s="59">
        <v>1</v>
      </c>
      <c r="B28" s="10">
        <v>2</v>
      </c>
      <c r="C28" s="11">
        <v>4</v>
      </c>
      <c r="D28" s="11">
        <v>4</v>
      </c>
      <c r="E28" s="11">
        <v>4</v>
      </c>
      <c r="F28" s="11">
        <v>0</v>
      </c>
      <c r="G28" s="11">
        <v>1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2">
        <v>2</v>
      </c>
      <c r="N28" s="16">
        <f t="shared" si="0"/>
        <v>19</v>
      </c>
      <c r="O28" s="53">
        <f>N28*C69</f>
        <v>39.583333333333336</v>
      </c>
      <c r="P28" s="13">
        <v>3</v>
      </c>
      <c r="Q28" s="11">
        <v>4</v>
      </c>
      <c r="R28" s="11">
        <v>4</v>
      </c>
      <c r="S28" s="11">
        <v>4</v>
      </c>
      <c r="T28" s="11">
        <v>0</v>
      </c>
      <c r="U28" s="11">
        <v>2</v>
      </c>
      <c r="V28" s="11">
        <v>0</v>
      </c>
      <c r="W28" s="11">
        <v>1</v>
      </c>
      <c r="X28" s="11">
        <v>0</v>
      </c>
      <c r="Y28" s="11">
        <v>0</v>
      </c>
      <c r="Z28" s="11">
        <v>0</v>
      </c>
      <c r="AA28" s="11">
        <v>4</v>
      </c>
      <c r="AB28" s="16">
        <f t="shared" si="1"/>
        <v>22</v>
      </c>
      <c r="AC28" s="53">
        <f>AB28*C69</f>
        <v>45.833333333333336</v>
      </c>
      <c r="AD28" s="10">
        <v>2</v>
      </c>
      <c r="AE28" s="11">
        <v>4</v>
      </c>
      <c r="AF28" s="11">
        <v>4</v>
      </c>
      <c r="AG28" s="11">
        <v>4</v>
      </c>
      <c r="AH28" s="11">
        <v>0</v>
      </c>
      <c r="AI28" s="11">
        <v>1</v>
      </c>
      <c r="AJ28" s="11">
        <v>0</v>
      </c>
      <c r="AK28" s="11">
        <v>3</v>
      </c>
      <c r="AL28" s="11">
        <v>1</v>
      </c>
      <c r="AM28" s="11">
        <v>2</v>
      </c>
      <c r="AN28" s="11">
        <v>0</v>
      </c>
      <c r="AO28" s="11">
        <v>4</v>
      </c>
      <c r="AP28" s="16">
        <f t="shared" si="2"/>
        <v>25</v>
      </c>
      <c r="AQ28" s="54">
        <f>AP28*C69</f>
        <v>52.083333333333336</v>
      </c>
    </row>
    <row r="29" spans="1:43" x14ac:dyDescent="0.25">
      <c r="A29" s="59">
        <v>1</v>
      </c>
      <c r="B29" s="10">
        <v>4</v>
      </c>
      <c r="C29" s="11">
        <v>3</v>
      </c>
      <c r="D29" s="11">
        <v>4</v>
      </c>
      <c r="E29" s="11">
        <v>4</v>
      </c>
      <c r="F29" s="11">
        <v>0</v>
      </c>
      <c r="G29" s="11">
        <v>1</v>
      </c>
      <c r="H29" s="11">
        <v>2</v>
      </c>
      <c r="I29" s="11">
        <v>0</v>
      </c>
      <c r="J29" s="11">
        <v>0</v>
      </c>
      <c r="K29" s="11">
        <v>1</v>
      </c>
      <c r="L29" s="11">
        <v>0</v>
      </c>
      <c r="M29" s="12">
        <v>2</v>
      </c>
      <c r="N29" s="16">
        <f t="shared" si="0"/>
        <v>21</v>
      </c>
      <c r="O29" s="53">
        <f>N29*C69</f>
        <v>43.75</v>
      </c>
      <c r="P29" s="13">
        <v>4</v>
      </c>
      <c r="Q29" s="11">
        <v>4</v>
      </c>
      <c r="R29" s="11">
        <v>4</v>
      </c>
      <c r="S29" s="11">
        <v>3</v>
      </c>
      <c r="T29" s="11">
        <v>1</v>
      </c>
      <c r="U29" s="11">
        <v>1</v>
      </c>
      <c r="V29" s="11">
        <v>0</v>
      </c>
      <c r="W29" s="11">
        <v>0</v>
      </c>
      <c r="X29" s="11">
        <v>1</v>
      </c>
      <c r="Y29" s="11">
        <v>0</v>
      </c>
      <c r="Z29" s="11">
        <v>0</v>
      </c>
      <c r="AA29" s="11">
        <v>2</v>
      </c>
      <c r="AB29" s="16">
        <f t="shared" si="1"/>
        <v>20</v>
      </c>
      <c r="AC29" s="53">
        <f>AB29*C69</f>
        <v>41.666666666666671</v>
      </c>
      <c r="AD29" s="10">
        <v>4</v>
      </c>
      <c r="AE29" s="11">
        <v>4</v>
      </c>
      <c r="AF29" s="11">
        <v>4</v>
      </c>
      <c r="AG29" s="11">
        <v>4</v>
      </c>
      <c r="AH29" s="11">
        <v>1</v>
      </c>
      <c r="AI29" s="11">
        <v>0</v>
      </c>
      <c r="AJ29" s="11">
        <v>0</v>
      </c>
      <c r="AK29" s="11">
        <v>0</v>
      </c>
      <c r="AL29" s="11">
        <v>0</v>
      </c>
      <c r="AM29" s="11">
        <v>2</v>
      </c>
      <c r="AN29" s="11">
        <v>0</v>
      </c>
      <c r="AO29" s="11">
        <v>2</v>
      </c>
      <c r="AP29" s="16">
        <f t="shared" si="2"/>
        <v>21</v>
      </c>
      <c r="AQ29" s="54">
        <f>AP29*C69</f>
        <v>43.75</v>
      </c>
    </row>
    <row r="30" spans="1:43" x14ac:dyDescent="0.25">
      <c r="A30" s="59">
        <v>1</v>
      </c>
      <c r="B30" s="10">
        <v>3</v>
      </c>
      <c r="C30" s="11">
        <v>4</v>
      </c>
      <c r="D30" s="11">
        <v>4</v>
      </c>
      <c r="E30" s="11">
        <v>4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2">
        <v>2</v>
      </c>
      <c r="N30" s="16">
        <f t="shared" si="0"/>
        <v>18</v>
      </c>
      <c r="O30" s="53">
        <f>N30*C69</f>
        <v>37.5</v>
      </c>
      <c r="P30" s="13">
        <v>3</v>
      </c>
      <c r="Q30" s="11">
        <v>4</v>
      </c>
      <c r="R30" s="11">
        <v>4</v>
      </c>
      <c r="S30" s="11">
        <v>4</v>
      </c>
      <c r="T30" s="11">
        <v>0</v>
      </c>
      <c r="U30" s="11">
        <v>1</v>
      </c>
      <c r="V30" s="11">
        <v>0</v>
      </c>
      <c r="W30" s="11">
        <v>0</v>
      </c>
      <c r="X30" s="11">
        <v>0</v>
      </c>
      <c r="Y30" s="11">
        <v>4</v>
      </c>
      <c r="Z30" s="11">
        <v>0</v>
      </c>
      <c r="AA30" s="11">
        <v>2</v>
      </c>
      <c r="AB30" s="16">
        <f t="shared" si="1"/>
        <v>22</v>
      </c>
      <c r="AC30" s="53">
        <f>AB30*C69</f>
        <v>45.833333333333336</v>
      </c>
      <c r="AD30" s="10">
        <v>4</v>
      </c>
      <c r="AE30" s="11">
        <v>4</v>
      </c>
      <c r="AF30" s="11">
        <v>4</v>
      </c>
      <c r="AG30" s="11">
        <v>4</v>
      </c>
      <c r="AH30" s="11">
        <v>0</v>
      </c>
      <c r="AI30" s="11">
        <v>1</v>
      </c>
      <c r="AJ30" s="11">
        <v>0</v>
      </c>
      <c r="AK30" s="11">
        <v>0</v>
      </c>
      <c r="AL30" s="11">
        <v>1</v>
      </c>
      <c r="AM30" s="11">
        <v>3</v>
      </c>
      <c r="AN30" s="11">
        <v>0</v>
      </c>
      <c r="AO30" s="11">
        <v>3</v>
      </c>
      <c r="AP30" s="16">
        <f t="shared" si="2"/>
        <v>24</v>
      </c>
      <c r="AQ30" s="54">
        <f>AP30*C69</f>
        <v>50</v>
      </c>
    </row>
    <row r="31" spans="1:43" x14ac:dyDescent="0.25">
      <c r="A31" s="59">
        <v>1</v>
      </c>
      <c r="B31" s="10">
        <v>3</v>
      </c>
      <c r="C31" s="11">
        <v>4</v>
      </c>
      <c r="D31" s="11">
        <v>4</v>
      </c>
      <c r="E31" s="11">
        <v>4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2">
        <v>1</v>
      </c>
      <c r="N31" s="16">
        <f t="shared" si="0"/>
        <v>17</v>
      </c>
      <c r="O31" s="53">
        <f>N31*C69</f>
        <v>35.416666666666671</v>
      </c>
      <c r="P31" s="13">
        <v>3</v>
      </c>
      <c r="Q31" s="11">
        <v>3</v>
      </c>
      <c r="R31" s="11">
        <v>4</v>
      </c>
      <c r="S31" s="11">
        <v>4</v>
      </c>
      <c r="T31" s="11">
        <v>0</v>
      </c>
      <c r="U31" s="11">
        <v>2</v>
      </c>
      <c r="V31" s="11">
        <v>1</v>
      </c>
      <c r="W31" s="11">
        <v>0</v>
      </c>
      <c r="X31" s="11">
        <v>0</v>
      </c>
      <c r="Y31" s="11">
        <v>2</v>
      </c>
      <c r="Z31" s="11">
        <v>0</v>
      </c>
      <c r="AA31" s="11">
        <v>1</v>
      </c>
      <c r="AB31" s="16">
        <f t="shared" si="1"/>
        <v>20</v>
      </c>
      <c r="AC31" s="53">
        <f>AB31*C69</f>
        <v>41.666666666666671</v>
      </c>
      <c r="AD31" s="10">
        <v>3</v>
      </c>
      <c r="AE31" s="11">
        <v>4</v>
      </c>
      <c r="AF31" s="11">
        <v>4</v>
      </c>
      <c r="AG31" s="11">
        <v>4</v>
      </c>
      <c r="AH31" s="11">
        <v>0</v>
      </c>
      <c r="AI31" s="11">
        <v>3</v>
      </c>
      <c r="AJ31" s="11">
        <v>2</v>
      </c>
      <c r="AK31" s="11">
        <v>0</v>
      </c>
      <c r="AL31" s="11">
        <v>0</v>
      </c>
      <c r="AM31" s="11">
        <v>3</v>
      </c>
      <c r="AN31" s="11">
        <v>0</v>
      </c>
      <c r="AO31" s="11">
        <v>3</v>
      </c>
      <c r="AP31" s="16">
        <f t="shared" si="2"/>
        <v>26</v>
      </c>
      <c r="AQ31" s="54">
        <f>AP31*C69</f>
        <v>54.166666666666671</v>
      </c>
    </row>
    <row r="32" spans="1:43" x14ac:dyDescent="0.25">
      <c r="A32" s="57">
        <v>2</v>
      </c>
      <c r="B32" s="10">
        <v>2</v>
      </c>
      <c r="C32" s="11">
        <v>4</v>
      </c>
      <c r="D32" s="11">
        <v>3</v>
      </c>
      <c r="E32" s="11">
        <v>4</v>
      </c>
      <c r="F32" s="11">
        <v>2</v>
      </c>
      <c r="G32" s="11">
        <v>4</v>
      </c>
      <c r="H32" s="11">
        <v>0</v>
      </c>
      <c r="I32" s="11">
        <v>4</v>
      </c>
      <c r="J32" s="11">
        <v>4</v>
      </c>
      <c r="K32" s="11">
        <v>4</v>
      </c>
      <c r="L32" s="11">
        <v>4</v>
      </c>
      <c r="M32" s="12">
        <v>4</v>
      </c>
      <c r="N32" s="16">
        <f t="shared" si="0"/>
        <v>39</v>
      </c>
      <c r="O32" s="53">
        <f>N32*C69</f>
        <v>81.25</v>
      </c>
      <c r="P32" s="13">
        <v>2</v>
      </c>
      <c r="Q32" s="11">
        <v>4</v>
      </c>
      <c r="R32" s="11">
        <v>2</v>
      </c>
      <c r="S32" s="11">
        <v>4</v>
      </c>
      <c r="T32" s="11">
        <v>2</v>
      </c>
      <c r="U32" s="11">
        <v>4</v>
      </c>
      <c r="V32" s="11">
        <v>0</v>
      </c>
      <c r="W32" s="11">
        <v>0</v>
      </c>
      <c r="X32" s="11">
        <v>4</v>
      </c>
      <c r="Y32" s="11">
        <v>4</v>
      </c>
      <c r="Z32" s="11">
        <v>3</v>
      </c>
      <c r="AA32" s="11">
        <v>4</v>
      </c>
      <c r="AB32" s="16">
        <f t="shared" si="1"/>
        <v>33</v>
      </c>
      <c r="AC32" s="53">
        <f>AB32*C69</f>
        <v>68.75</v>
      </c>
      <c r="AD32" s="10">
        <v>2</v>
      </c>
      <c r="AE32" s="11">
        <v>4</v>
      </c>
      <c r="AF32" s="11">
        <v>2</v>
      </c>
      <c r="AG32" s="11">
        <v>4</v>
      </c>
      <c r="AH32" s="11">
        <v>2</v>
      </c>
      <c r="AI32" s="11">
        <v>4</v>
      </c>
      <c r="AJ32" s="11">
        <v>0</v>
      </c>
      <c r="AK32" s="11">
        <v>0</v>
      </c>
      <c r="AL32" s="11">
        <v>4</v>
      </c>
      <c r="AM32" s="11">
        <v>4</v>
      </c>
      <c r="AN32" s="11">
        <v>4</v>
      </c>
      <c r="AO32" s="11">
        <v>4</v>
      </c>
      <c r="AP32" s="16">
        <f t="shared" si="2"/>
        <v>34</v>
      </c>
      <c r="AQ32" s="54">
        <f>AP32*C69</f>
        <v>70.833333333333343</v>
      </c>
    </row>
    <row r="33" spans="1:43" x14ac:dyDescent="0.25">
      <c r="A33" s="57">
        <v>2</v>
      </c>
      <c r="B33" s="10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2</v>
      </c>
      <c r="I33" s="11">
        <v>0</v>
      </c>
      <c r="J33" s="11">
        <v>0</v>
      </c>
      <c r="K33" s="11">
        <v>2</v>
      </c>
      <c r="L33" s="11">
        <v>0</v>
      </c>
      <c r="M33" s="12">
        <v>2</v>
      </c>
      <c r="N33" s="16">
        <f t="shared" si="0"/>
        <v>22</v>
      </c>
      <c r="O33" s="53">
        <f>N33*C69</f>
        <v>45.833333333333336</v>
      </c>
      <c r="P33" s="13">
        <v>4</v>
      </c>
      <c r="Q33" s="11">
        <v>1</v>
      </c>
      <c r="R33" s="11">
        <v>4</v>
      </c>
      <c r="S33" s="11">
        <v>4</v>
      </c>
      <c r="T33" s="11">
        <v>0</v>
      </c>
      <c r="U33" s="11">
        <v>0</v>
      </c>
      <c r="V33" s="11">
        <v>3</v>
      </c>
      <c r="W33" s="11">
        <v>0</v>
      </c>
      <c r="X33" s="11">
        <v>0</v>
      </c>
      <c r="Y33" s="11">
        <v>4</v>
      </c>
      <c r="Z33" s="11">
        <v>0</v>
      </c>
      <c r="AA33" s="11">
        <v>4</v>
      </c>
      <c r="AB33" s="16">
        <f t="shared" si="1"/>
        <v>24</v>
      </c>
      <c r="AC33" s="53">
        <f>AB33*C69</f>
        <v>50</v>
      </c>
      <c r="AD33" s="10">
        <v>4</v>
      </c>
      <c r="AE33" s="11">
        <v>4</v>
      </c>
      <c r="AF33" s="11">
        <v>2</v>
      </c>
      <c r="AG33" s="11">
        <v>4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2</v>
      </c>
      <c r="AN33" s="11">
        <v>0</v>
      </c>
      <c r="AO33" s="11">
        <v>4</v>
      </c>
      <c r="AP33" s="16">
        <f t="shared" si="2"/>
        <v>20</v>
      </c>
      <c r="AQ33" s="54">
        <f>AP33*C69</f>
        <v>41.666666666666671</v>
      </c>
    </row>
    <row r="34" spans="1:43" x14ac:dyDescent="0.25">
      <c r="A34" s="57">
        <v>2</v>
      </c>
      <c r="B34" s="10">
        <v>4</v>
      </c>
      <c r="C34" s="11">
        <v>4</v>
      </c>
      <c r="D34" s="11">
        <v>3</v>
      </c>
      <c r="E34" s="11">
        <v>4</v>
      </c>
      <c r="F34" s="11">
        <v>0</v>
      </c>
      <c r="G34" s="11">
        <v>1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2">
        <v>3</v>
      </c>
      <c r="N34" s="16">
        <f t="shared" ref="N34:N61" si="3">SUM(B34:M34)</f>
        <v>20</v>
      </c>
      <c r="O34" s="53">
        <f>N34*C69</f>
        <v>41.666666666666671</v>
      </c>
      <c r="P34" s="13">
        <v>4</v>
      </c>
      <c r="Q34" s="11">
        <v>4</v>
      </c>
      <c r="R34" s="11">
        <v>4</v>
      </c>
      <c r="S34" s="11">
        <v>4</v>
      </c>
      <c r="T34" s="11">
        <v>0</v>
      </c>
      <c r="U34" s="11">
        <v>1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2</v>
      </c>
      <c r="AB34" s="16">
        <f t="shared" ref="AB34:AB61" si="4">SUM(P34:AA34)</f>
        <v>19</v>
      </c>
      <c r="AC34" s="53">
        <f>AB34*C69</f>
        <v>39.583333333333336</v>
      </c>
      <c r="AD34" s="10">
        <v>4</v>
      </c>
      <c r="AE34" s="11">
        <v>4</v>
      </c>
      <c r="AF34" s="11">
        <v>4</v>
      </c>
      <c r="AG34" s="11">
        <v>4</v>
      </c>
      <c r="AH34" s="11">
        <v>0</v>
      </c>
      <c r="AI34" s="11">
        <v>1</v>
      </c>
      <c r="AJ34" s="11">
        <v>0</v>
      </c>
      <c r="AK34" s="11">
        <v>0</v>
      </c>
      <c r="AL34" s="11">
        <v>0</v>
      </c>
      <c r="AM34" s="11">
        <v>2</v>
      </c>
      <c r="AN34" s="11">
        <v>0</v>
      </c>
      <c r="AO34" s="11">
        <v>2</v>
      </c>
      <c r="AP34" s="16">
        <f t="shared" ref="AP34:AP61" si="5">SUM(AD34:AO34)</f>
        <v>21</v>
      </c>
      <c r="AQ34" s="54">
        <f>AP34*C69</f>
        <v>43.75</v>
      </c>
    </row>
    <row r="35" spans="1:43" x14ac:dyDescent="0.25">
      <c r="A35" s="57">
        <v>2</v>
      </c>
      <c r="B35" s="10">
        <v>4</v>
      </c>
      <c r="C35" s="11">
        <v>4</v>
      </c>
      <c r="D35" s="11">
        <v>4</v>
      </c>
      <c r="E35" s="11">
        <v>4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2">
        <v>0</v>
      </c>
      <c r="N35" s="16">
        <f t="shared" si="3"/>
        <v>17</v>
      </c>
      <c r="O35" s="53">
        <f>N35*C69</f>
        <v>35.416666666666671</v>
      </c>
      <c r="P35" s="13">
        <v>4</v>
      </c>
      <c r="Q35" s="11">
        <v>4</v>
      </c>
      <c r="R35" s="11">
        <v>4</v>
      </c>
      <c r="S35" s="11">
        <v>4</v>
      </c>
      <c r="T35" s="11">
        <v>4</v>
      </c>
      <c r="U35" s="11">
        <v>1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4</v>
      </c>
      <c r="AB35" s="16">
        <f t="shared" si="4"/>
        <v>25</v>
      </c>
      <c r="AC35" s="53">
        <f>AB35*C69</f>
        <v>52.083333333333336</v>
      </c>
      <c r="AD35" s="10">
        <v>4</v>
      </c>
      <c r="AE35" s="11">
        <v>4</v>
      </c>
      <c r="AF35" s="11">
        <v>4</v>
      </c>
      <c r="AG35" s="11">
        <v>4</v>
      </c>
      <c r="AH35" s="11">
        <v>0</v>
      </c>
      <c r="AI35" s="11">
        <v>1</v>
      </c>
      <c r="AJ35" s="11">
        <v>0</v>
      </c>
      <c r="AK35" s="11">
        <v>0</v>
      </c>
      <c r="AL35" s="11">
        <v>0</v>
      </c>
      <c r="AM35" s="11">
        <v>1</v>
      </c>
      <c r="AN35" s="11">
        <v>0</v>
      </c>
      <c r="AO35" s="11">
        <v>1</v>
      </c>
      <c r="AP35" s="16">
        <f t="shared" si="5"/>
        <v>19</v>
      </c>
      <c r="AQ35" s="54">
        <f>AP35*C69</f>
        <v>39.583333333333336</v>
      </c>
    </row>
    <row r="36" spans="1:43" x14ac:dyDescent="0.25">
      <c r="A36" s="57">
        <v>2</v>
      </c>
      <c r="B36" s="10">
        <v>1</v>
      </c>
      <c r="C36" s="11">
        <v>2</v>
      </c>
      <c r="D36" s="11">
        <v>3</v>
      </c>
      <c r="E36" s="11">
        <v>3</v>
      </c>
      <c r="F36" s="11">
        <v>1</v>
      </c>
      <c r="G36" s="11">
        <v>3</v>
      </c>
      <c r="H36" s="11">
        <v>1</v>
      </c>
      <c r="I36" s="11">
        <v>1</v>
      </c>
      <c r="J36" s="11">
        <v>3</v>
      </c>
      <c r="K36" s="11">
        <v>2</v>
      </c>
      <c r="L36" s="11">
        <v>2</v>
      </c>
      <c r="M36" s="12">
        <v>4</v>
      </c>
      <c r="N36" s="16">
        <f t="shared" si="3"/>
        <v>26</v>
      </c>
      <c r="O36" s="53">
        <f>N36*C69</f>
        <v>54.166666666666671</v>
      </c>
      <c r="P36" s="13">
        <v>1</v>
      </c>
      <c r="Q36" s="11">
        <v>2</v>
      </c>
      <c r="R36" s="11">
        <v>3</v>
      </c>
      <c r="S36" s="11">
        <v>3</v>
      </c>
      <c r="T36" s="11">
        <v>3</v>
      </c>
      <c r="U36" s="11">
        <v>3</v>
      </c>
      <c r="V36" s="11">
        <v>2</v>
      </c>
      <c r="W36" s="11">
        <v>1</v>
      </c>
      <c r="X36" s="11">
        <v>3</v>
      </c>
      <c r="Y36" s="11">
        <v>2</v>
      </c>
      <c r="Z36" s="11">
        <v>1</v>
      </c>
      <c r="AA36" s="11">
        <v>4</v>
      </c>
      <c r="AB36" s="16">
        <f t="shared" si="4"/>
        <v>28</v>
      </c>
      <c r="AC36" s="53">
        <f>AB36*C69</f>
        <v>58.333333333333336</v>
      </c>
      <c r="AD36" s="10">
        <v>1</v>
      </c>
      <c r="AE36" s="11">
        <v>2</v>
      </c>
      <c r="AF36" s="11">
        <v>3</v>
      </c>
      <c r="AG36" s="11">
        <v>3</v>
      </c>
      <c r="AH36" s="11">
        <v>3</v>
      </c>
      <c r="AI36" s="11">
        <v>1</v>
      </c>
      <c r="AJ36" s="11">
        <v>1</v>
      </c>
      <c r="AK36" s="11">
        <v>1</v>
      </c>
      <c r="AL36" s="11">
        <v>3</v>
      </c>
      <c r="AM36" s="11">
        <v>2</v>
      </c>
      <c r="AN36" s="11">
        <v>1</v>
      </c>
      <c r="AO36" s="11">
        <v>4</v>
      </c>
      <c r="AP36" s="16">
        <f t="shared" si="5"/>
        <v>25</v>
      </c>
      <c r="AQ36" s="54">
        <f>AP36*C69</f>
        <v>52.083333333333336</v>
      </c>
    </row>
    <row r="37" spans="1:43" x14ac:dyDescent="0.25">
      <c r="A37" s="57">
        <v>2</v>
      </c>
      <c r="B37" s="10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2">
        <v>1</v>
      </c>
      <c r="N37" s="16">
        <f t="shared" si="3"/>
        <v>17</v>
      </c>
      <c r="O37" s="53">
        <f>N37*C69</f>
        <v>35.416666666666671</v>
      </c>
      <c r="P37" s="13">
        <v>4</v>
      </c>
      <c r="Q37" s="11">
        <v>4</v>
      </c>
      <c r="R37" s="11">
        <v>4</v>
      </c>
      <c r="S37" s="11">
        <v>4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1</v>
      </c>
      <c r="AB37" s="16">
        <f t="shared" si="4"/>
        <v>17</v>
      </c>
      <c r="AC37" s="53">
        <f>AB37*C69</f>
        <v>35.416666666666671</v>
      </c>
      <c r="AD37" s="10">
        <v>4</v>
      </c>
      <c r="AE37" s="11">
        <v>4</v>
      </c>
      <c r="AF37" s="11">
        <v>4</v>
      </c>
      <c r="AG37" s="11">
        <v>4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2</v>
      </c>
      <c r="AN37" s="11">
        <v>0</v>
      </c>
      <c r="AO37" s="11">
        <v>2</v>
      </c>
      <c r="AP37" s="16">
        <f t="shared" si="5"/>
        <v>20</v>
      </c>
      <c r="AQ37" s="54">
        <f>AP37*C69</f>
        <v>41.666666666666671</v>
      </c>
    </row>
    <row r="38" spans="1:43" x14ac:dyDescent="0.25">
      <c r="A38" s="57">
        <v>2</v>
      </c>
      <c r="B38" s="10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2">
        <v>1</v>
      </c>
      <c r="N38" s="16">
        <f t="shared" si="3"/>
        <v>17</v>
      </c>
      <c r="O38" s="53">
        <f>N38*C69</f>
        <v>35.416666666666671</v>
      </c>
      <c r="P38" s="13">
        <v>3</v>
      </c>
      <c r="Q38" s="11">
        <v>1</v>
      </c>
      <c r="R38" s="11">
        <v>4</v>
      </c>
      <c r="S38" s="11">
        <v>4</v>
      </c>
      <c r="T38" s="11">
        <v>0</v>
      </c>
      <c r="U38" s="11">
        <v>0</v>
      </c>
      <c r="V38" s="11">
        <v>3</v>
      </c>
      <c r="W38" s="11">
        <v>0</v>
      </c>
      <c r="X38" s="11">
        <v>0</v>
      </c>
      <c r="Y38" s="11">
        <v>3</v>
      </c>
      <c r="Z38" s="11">
        <v>0</v>
      </c>
      <c r="AA38" s="11">
        <v>4</v>
      </c>
      <c r="AB38" s="16">
        <f t="shared" si="4"/>
        <v>22</v>
      </c>
      <c r="AC38" s="53">
        <f>AB38*C69</f>
        <v>45.833333333333336</v>
      </c>
      <c r="AD38" s="10">
        <v>2</v>
      </c>
      <c r="AE38" s="11">
        <v>4</v>
      </c>
      <c r="AF38" s="11">
        <v>4</v>
      </c>
      <c r="AG38" s="11">
        <v>4</v>
      </c>
      <c r="AH38" s="11">
        <v>0</v>
      </c>
      <c r="AI38" s="11">
        <v>0</v>
      </c>
      <c r="AJ38" s="11">
        <v>0</v>
      </c>
      <c r="AK38" s="11">
        <v>0</v>
      </c>
      <c r="AL38" s="11">
        <v>3</v>
      </c>
      <c r="AM38" s="11">
        <v>0</v>
      </c>
      <c r="AN38" s="11">
        <v>0</v>
      </c>
      <c r="AO38" s="11">
        <v>4</v>
      </c>
      <c r="AP38" s="16">
        <f t="shared" si="5"/>
        <v>21</v>
      </c>
      <c r="AQ38" s="54">
        <f>AP38*C69</f>
        <v>43.75</v>
      </c>
    </row>
    <row r="39" spans="1:43" x14ac:dyDescent="0.25">
      <c r="A39" s="57">
        <v>2</v>
      </c>
      <c r="B39" s="10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2">
        <v>0</v>
      </c>
      <c r="N39" s="16">
        <f t="shared" si="3"/>
        <v>16</v>
      </c>
      <c r="O39" s="53">
        <f>N39*C69</f>
        <v>33.333333333333336</v>
      </c>
      <c r="P39" s="13">
        <v>4</v>
      </c>
      <c r="Q39" s="11">
        <v>4</v>
      </c>
      <c r="R39" s="11">
        <v>4</v>
      </c>
      <c r="S39" s="11">
        <v>4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2</v>
      </c>
      <c r="AB39" s="16">
        <f t="shared" si="4"/>
        <v>18</v>
      </c>
      <c r="AC39" s="53">
        <f>AB39*C69</f>
        <v>37.5</v>
      </c>
      <c r="AD39" s="10">
        <v>4</v>
      </c>
      <c r="AE39" s="11">
        <v>4</v>
      </c>
      <c r="AF39" s="11">
        <v>4</v>
      </c>
      <c r="AG39" s="11">
        <v>4</v>
      </c>
      <c r="AH39" s="11">
        <v>0</v>
      </c>
      <c r="AI39" s="11">
        <v>1</v>
      </c>
      <c r="AJ39" s="11">
        <v>0</v>
      </c>
      <c r="AK39" s="11">
        <v>0</v>
      </c>
      <c r="AL39" s="11">
        <v>1</v>
      </c>
      <c r="AM39" s="11">
        <v>2</v>
      </c>
      <c r="AN39" s="11">
        <v>0</v>
      </c>
      <c r="AO39" s="11">
        <v>2</v>
      </c>
      <c r="AP39" s="16">
        <f t="shared" si="5"/>
        <v>22</v>
      </c>
      <c r="AQ39" s="54">
        <f>AP39*C69</f>
        <v>45.833333333333336</v>
      </c>
    </row>
    <row r="40" spans="1:43" x14ac:dyDescent="0.25">
      <c r="A40" s="57">
        <v>2</v>
      </c>
      <c r="B40" s="10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2">
        <v>2</v>
      </c>
      <c r="N40" s="16">
        <f t="shared" si="3"/>
        <v>19</v>
      </c>
      <c r="O40" s="53">
        <f>N40*C69</f>
        <v>39.583333333333336</v>
      </c>
      <c r="P40" s="13">
        <v>4</v>
      </c>
      <c r="Q40" s="11">
        <v>4</v>
      </c>
      <c r="R40" s="11">
        <v>4</v>
      </c>
      <c r="S40" s="11">
        <v>4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3</v>
      </c>
      <c r="AB40" s="16">
        <f t="shared" si="4"/>
        <v>19</v>
      </c>
      <c r="AC40" s="53">
        <f>AB40*C69</f>
        <v>39.583333333333336</v>
      </c>
      <c r="AD40" s="10">
        <v>4</v>
      </c>
      <c r="AE40" s="11">
        <v>4</v>
      </c>
      <c r="AF40" s="11">
        <v>4</v>
      </c>
      <c r="AG40" s="11">
        <v>4</v>
      </c>
      <c r="AH40" s="11">
        <v>1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4</v>
      </c>
      <c r="AP40" s="16">
        <f t="shared" si="5"/>
        <v>21</v>
      </c>
      <c r="AQ40" s="53">
        <f>AP40*C69</f>
        <v>43.75</v>
      </c>
    </row>
    <row r="41" spans="1:43" x14ac:dyDescent="0.25">
      <c r="A41" s="57">
        <v>2</v>
      </c>
      <c r="B41" s="10">
        <v>4</v>
      </c>
      <c r="C41" s="11">
        <v>2</v>
      </c>
      <c r="D41" s="11">
        <v>4</v>
      </c>
      <c r="E41" s="11">
        <v>4</v>
      </c>
      <c r="F41" s="11">
        <v>0</v>
      </c>
      <c r="G41" s="11">
        <v>0</v>
      </c>
      <c r="H41" s="11">
        <v>2</v>
      </c>
      <c r="I41" s="11">
        <v>0</v>
      </c>
      <c r="J41" s="11">
        <v>0</v>
      </c>
      <c r="K41" s="11">
        <v>2</v>
      </c>
      <c r="L41" s="11">
        <v>0</v>
      </c>
      <c r="M41" s="12">
        <v>2</v>
      </c>
      <c r="N41" s="16">
        <f t="shared" si="3"/>
        <v>20</v>
      </c>
      <c r="O41" s="53">
        <f>N41*C69</f>
        <v>41.666666666666671</v>
      </c>
      <c r="P41" s="13">
        <v>4</v>
      </c>
      <c r="Q41" s="11">
        <v>1</v>
      </c>
      <c r="R41" s="11">
        <v>4</v>
      </c>
      <c r="S41" s="11">
        <v>4</v>
      </c>
      <c r="T41" s="11">
        <v>0</v>
      </c>
      <c r="U41" s="11">
        <v>0</v>
      </c>
      <c r="V41" s="11">
        <v>2</v>
      </c>
      <c r="W41" s="11">
        <v>0</v>
      </c>
      <c r="X41" s="11">
        <v>0</v>
      </c>
      <c r="Y41" s="11">
        <v>2</v>
      </c>
      <c r="Z41" s="11">
        <v>0</v>
      </c>
      <c r="AA41" s="11">
        <v>2</v>
      </c>
      <c r="AB41" s="16">
        <f t="shared" si="4"/>
        <v>19</v>
      </c>
      <c r="AC41" s="53">
        <f>AB41*C69</f>
        <v>39.583333333333336</v>
      </c>
      <c r="AD41" s="10">
        <v>4</v>
      </c>
      <c r="AE41" s="11">
        <v>2</v>
      </c>
      <c r="AF41" s="11">
        <v>4</v>
      </c>
      <c r="AG41" s="11">
        <v>4</v>
      </c>
      <c r="AH41" s="11">
        <v>4</v>
      </c>
      <c r="AI41" s="11">
        <v>0</v>
      </c>
      <c r="AJ41" s="11">
        <v>2</v>
      </c>
      <c r="AK41" s="11">
        <v>0</v>
      </c>
      <c r="AL41" s="11">
        <v>0</v>
      </c>
      <c r="AM41" s="11">
        <v>0</v>
      </c>
      <c r="AN41" s="11">
        <v>0</v>
      </c>
      <c r="AO41" s="11">
        <v>2</v>
      </c>
      <c r="AP41" s="16">
        <f t="shared" si="5"/>
        <v>22</v>
      </c>
      <c r="AQ41" s="54">
        <f>AP41*C69</f>
        <v>45.833333333333336</v>
      </c>
    </row>
    <row r="42" spans="1:43" x14ac:dyDescent="0.25">
      <c r="A42" s="57">
        <v>2</v>
      </c>
      <c r="B42" s="10">
        <v>2</v>
      </c>
      <c r="C42" s="11">
        <v>4</v>
      </c>
      <c r="D42" s="11">
        <v>3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2">
        <v>4</v>
      </c>
      <c r="N42" s="16">
        <f t="shared" si="3"/>
        <v>21</v>
      </c>
      <c r="O42" s="53">
        <f>N42*C69</f>
        <v>43.75</v>
      </c>
      <c r="P42" s="13">
        <v>2</v>
      </c>
      <c r="Q42" s="11">
        <v>4</v>
      </c>
      <c r="R42" s="11">
        <v>3</v>
      </c>
      <c r="S42" s="11">
        <v>3</v>
      </c>
      <c r="T42" s="11">
        <v>0</v>
      </c>
      <c r="U42" s="11">
        <v>2</v>
      </c>
      <c r="V42" s="11">
        <v>0</v>
      </c>
      <c r="W42" s="11">
        <v>0</v>
      </c>
      <c r="X42" s="11">
        <v>1</v>
      </c>
      <c r="Y42" s="11">
        <v>0</v>
      </c>
      <c r="Z42" s="11">
        <v>0</v>
      </c>
      <c r="AA42" s="11">
        <v>4</v>
      </c>
      <c r="AB42" s="16">
        <f t="shared" si="4"/>
        <v>19</v>
      </c>
      <c r="AC42" s="53">
        <f>AB42*C69</f>
        <v>39.583333333333336</v>
      </c>
      <c r="AD42" s="10">
        <v>2</v>
      </c>
      <c r="AE42" s="11">
        <v>4</v>
      </c>
      <c r="AF42" s="11">
        <v>3</v>
      </c>
      <c r="AG42" s="11">
        <v>3</v>
      </c>
      <c r="AH42" s="11">
        <v>1</v>
      </c>
      <c r="AI42" s="11">
        <v>2</v>
      </c>
      <c r="AJ42" s="11">
        <v>0</v>
      </c>
      <c r="AK42" s="11">
        <v>2</v>
      </c>
      <c r="AL42" s="11">
        <v>1</v>
      </c>
      <c r="AM42" s="11">
        <v>4</v>
      </c>
      <c r="AN42" s="11">
        <v>0</v>
      </c>
      <c r="AO42" s="11">
        <v>4</v>
      </c>
      <c r="AP42" s="16">
        <f t="shared" si="5"/>
        <v>26</v>
      </c>
      <c r="AQ42" s="54">
        <f>AP42*C69</f>
        <v>54.166666666666671</v>
      </c>
    </row>
    <row r="43" spans="1:43" x14ac:dyDescent="0.25">
      <c r="A43" s="57">
        <v>2</v>
      </c>
      <c r="B43" s="10">
        <v>3</v>
      </c>
      <c r="C43" s="11">
        <v>4</v>
      </c>
      <c r="D43" s="11">
        <v>3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1</v>
      </c>
      <c r="M43" s="12">
        <v>4</v>
      </c>
      <c r="N43" s="16">
        <f t="shared" si="3"/>
        <v>20</v>
      </c>
      <c r="O43" s="53">
        <f>N43*C69</f>
        <v>41.666666666666671</v>
      </c>
      <c r="P43" s="13">
        <v>3</v>
      </c>
      <c r="Q43" s="11">
        <v>4</v>
      </c>
      <c r="R43" s="11">
        <v>3</v>
      </c>
      <c r="S43" s="11">
        <v>4</v>
      </c>
      <c r="T43" s="11">
        <v>0</v>
      </c>
      <c r="U43" s="11">
        <v>1</v>
      </c>
      <c r="V43" s="11">
        <v>0</v>
      </c>
      <c r="W43" s="11">
        <v>0</v>
      </c>
      <c r="X43" s="11">
        <v>3</v>
      </c>
      <c r="Y43" s="11">
        <v>0</v>
      </c>
      <c r="Z43" s="11">
        <v>1</v>
      </c>
      <c r="AA43" s="11">
        <v>4</v>
      </c>
      <c r="AB43" s="16">
        <f t="shared" si="4"/>
        <v>23</v>
      </c>
      <c r="AC43" s="54">
        <f>AB43*C69</f>
        <v>47.916666666666671</v>
      </c>
      <c r="AD43" s="10">
        <v>3</v>
      </c>
      <c r="AE43" s="11">
        <v>4</v>
      </c>
      <c r="AF43" s="11">
        <v>3</v>
      </c>
      <c r="AG43" s="11">
        <v>4</v>
      </c>
      <c r="AH43" s="11">
        <v>0</v>
      </c>
      <c r="AI43" s="11">
        <v>1</v>
      </c>
      <c r="AJ43" s="11">
        <v>0</v>
      </c>
      <c r="AK43" s="11">
        <v>0</v>
      </c>
      <c r="AL43" s="11">
        <v>1</v>
      </c>
      <c r="AM43" s="11">
        <v>3</v>
      </c>
      <c r="AN43" s="11">
        <v>1</v>
      </c>
      <c r="AO43" s="11">
        <v>4</v>
      </c>
      <c r="AP43" s="16">
        <f t="shared" si="5"/>
        <v>24</v>
      </c>
      <c r="AQ43" s="54">
        <f>AP43*C69</f>
        <v>50</v>
      </c>
    </row>
    <row r="44" spans="1:43" x14ac:dyDescent="0.25">
      <c r="A44" s="57">
        <v>2</v>
      </c>
      <c r="B44" s="10">
        <v>4</v>
      </c>
      <c r="C44" s="11">
        <v>2</v>
      </c>
      <c r="D44" s="11">
        <v>4</v>
      </c>
      <c r="E44" s="11">
        <v>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0</v>
      </c>
      <c r="N44" s="16">
        <f t="shared" si="3"/>
        <v>14</v>
      </c>
      <c r="O44" s="53">
        <f>N44*C69</f>
        <v>29.166666666666668</v>
      </c>
      <c r="P44" s="13">
        <v>4</v>
      </c>
      <c r="Q44" s="11">
        <v>2</v>
      </c>
      <c r="R44" s="11">
        <v>4</v>
      </c>
      <c r="S44" s="11">
        <v>4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6">
        <f t="shared" si="4"/>
        <v>14</v>
      </c>
      <c r="AC44" s="54">
        <f>AB44*C69</f>
        <v>29.166666666666668</v>
      </c>
      <c r="AD44" s="10">
        <v>4</v>
      </c>
      <c r="AE44" s="11">
        <v>2</v>
      </c>
      <c r="AF44" s="11">
        <v>4</v>
      </c>
      <c r="AG44" s="11">
        <v>4</v>
      </c>
      <c r="AH44" s="11">
        <v>2</v>
      </c>
      <c r="AI44" s="11">
        <v>1</v>
      </c>
      <c r="AJ44" s="11">
        <v>2</v>
      </c>
      <c r="AK44" s="11">
        <v>0</v>
      </c>
      <c r="AL44" s="11">
        <v>1</v>
      </c>
      <c r="AM44" s="11">
        <v>4</v>
      </c>
      <c r="AN44" s="11">
        <v>0</v>
      </c>
      <c r="AO44" s="11">
        <v>2</v>
      </c>
      <c r="AP44" s="16">
        <f t="shared" si="5"/>
        <v>26</v>
      </c>
      <c r="AQ44" s="54">
        <f>AP44*C69</f>
        <v>54.166666666666671</v>
      </c>
    </row>
    <row r="45" spans="1:43" x14ac:dyDescent="0.25">
      <c r="A45" s="57">
        <v>2</v>
      </c>
      <c r="B45" s="10">
        <v>4</v>
      </c>
      <c r="C45" s="11">
        <v>4</v>
      </c>
      <c r="D45" s="11">
        <v>2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2">
        <v>0</v>
      </c>
      <c r="N45" s="16">
        <f t="shared" si="3"/>
        <v>14</v>
      </c>
      <c r="O45" s="53">
        <f>N45*C69</f>
        <v>29.166666666666668</v>
      </c>
      <c r="P45" s="13">
        <v>4</v>
      </c>
      <c r="Q45" s="11">
        <v>4</v>
      </c>
      <c r="R45" s="11">
        <v>4</v>
      </c>
      <c r="S45" s="11">
        <v>4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6">
        <f t="shared" si="4"/>
        <v>16</v>
      </c>
      <c r="AC45" s="54">
        <f>AB45*C69</f>
        <v>33.333333333333336</v>
      </c>
      <c r="AD45" s="10">
        <v>4</v>
      </c>
      <c r="AE45" s="11">
        <v>4</v>
      </c>
      <c r="AF45" s="11">
        <v>4</v>
      </c>
      <c r="AG45" s="11">
        <v>4</v>
      </c>
      <c r="AH45" s="11">
        <v>0</v>
      </c>
      <c r="AI45" s="11">
        <v>1</v>
      </c>
      <c r="AJ45" s="11">
        <v>0</v>
      </c>
      <c r="AK45" s="11">
        <v>0</v>
      </c>
      <c r="AL45" s="11">
        <v>0</v>
      </c>
      <c r="AM45" s="11">
        <v>2</v>
      </c>
      <c r="AN45" s="11">
        <v>0</v>
      </c>
      <c r="AO45" s="11">
        <v>2</v>
      </c>
      <c r="AP45" s="16">
        <f t="shared" si="5"/>
        <v>21</v>
      </c>
      <c r="AQ45" s="54">
        <f>AP45*C69</f>
        <v>43.75</v>
      </c>
    </row>
    <row r="46" spans="1:43" x14ac:dyDescent="0.25">
      <c r="A46" s="57">
        <v>2</v>
      </c>
      <c r="B46" s="10">
        <v>4</v>
      </c>
      <c r="C46" s="11">
        <v>4</v>
      </c>
      <c r="D46" s="11">
        <v>4</v>
      </c>
      <c r="E46" s="11">
        <v>4</v>
      </c>
      <c r="F46" s="11">
        <v>2</v>
      </c>
      <c r="G46" s="11">
        <v>0</v>
      </c>
      <c r="H46" s="11">
        <v>0</v>
      </c>
      <c r="I46" s="11">
        <v>0</v>
      </c>
      <c r="J46" s="11">
        <v>2</v>
      </c>
      <c r="K46" s="11">
        <v>4</v>
      </c>
      <c r="L46" s="11">
        <v>3</v>
      </c>
      <c r="M46" s="12">
        <v>4</v>
      </c>
      <c r="N46" s="16">
        <f t="shared" si="3"/>
        <v>31</v>
      </c>
      <c r="O46" s="53">
        <f>N46*C69</f>
        <v>64.583333333333343</v>
      </c>
      <c r="P46" s="13">
        <v>4</v>
      </c>
      <c r="Q46" s="11">
        <v>4</v>
      </c>
      <c r="R46" s="11">
        <v>4</v>
      </c>
      <c r="S46" s="11">
        <v>4</v>
      </c>
      <c r="T46" s="11">
        <v>3</v>
      </c>
      <c r="U46" s="11">
        <v>0</v>
      </c>
      <c r="V46" s="11">
        <v>0</v>
      </c>
      <c r="W46" s="11">
        <v>0</v>
      </c>
      <c r="X46" s="11">
        <v>3</v>
      </c>
      <c r="Y46" s="11">
        <v>2</v>
      </c>
      <c r="Z46" s="11">
        <v>3</v>
      </c>
      <c r="AA46" s="11">
        <v>4</v>
      </c>
      <c r="AB46" s="16">
        <f t="shared" si="4"/>
        <v>31</v>
      </c>
      <c r="AC46" s="54">
        <f>AB46*C69</f>
        <v>64.583333333333343</v>
      </c>
      <c r="AD46" s="10">
        <v>4</v>
      </c>
      <c r="AE46" s="11">
        <v>4</v>
      </c>
      <c r="AF46" s="11">
        <v>4</v>
      </c>
      <c r="AG46" s="11">
        <v>4</v>
      </c>
      <c r="AH46" s="11">
        <v>1</v>
      </c>
      <c r="AI46" s="11">
        <v>0</v>
      </c>
      <c r="AJ46" s="11">
        <v>0</v>
      </c>
      <c r="AK46" s="11">
        <v>0</v>
      </c>
      <c r="AL46" s="11">
        <v>2</v>
      </c>
      <c r="AM46" s="11">
        <v>2</v>
      </c>
      <c r="AN46" s="11">
        <v>3</v>
      </c>
      <c r="AO46" s="11">
        <v>4</v>
      </c>
      <c r="AP46" s="16">
        <f t="shared" si="5"/>
        <v>28</v>
      </c>
      <c r="AQ46" s="54">
        <f>AP46*C69</f>
        <v>58.333333333333336</v>
      </c>
    </row>
    <row r="47" spans="1:43" x14ac:dyDescent="0.25">
      <c r="A47" s="57">
        <v>2</v>
      </c>
      <c r="B47" s="10">
        <v>4</v>
      </c>
      <c r="C47" s="11">
        <v>4</v>
      </c>
      <c r="D47" s="11">
        <v>3</v>
      </c>
      <c r="E47" s="11">
        <v>4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2">
        <v>4</v>
      </c>
      <c r="N47" s="16">
        <f t="shared" si="3"/>
        <v>19</v>
      </c>
      <c r="O47" s="53">
        <f>N47*C69</f>
        <v>39.583333333333336</v>
      </c>
      <c r="P47" s="13">
        <v>3</v>
      </c>
      <c r="Q47" s="11">
        <v>4</v>
      </c>
      <c r="R47" s="11">
        <v>4</v>
      </c>
      <c r="S47" s="11">
        <v>4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1</v>
      </c>
      <c r="Z47" s="11">
        <v>0</v>
      </c>
      <c r="AA47" s="11">
        <v>4</v>
      </c>
      <c r="AB47" s="16">
        <f t="shared" si="4"/>
        <v>20</v>
      </c>
      <c r="AC47" s="54">
        <f>AB47*C69</f>
        <v>41.666666666666671</v>
      </c>
      <c r="AD47" s="10">
        <v>4</v>
      </c>
      <c r="AE47" s="11">
        <v>4</v>
      </c>
      <c r="AF47" s="11">
        <v>3</v>
      </c>
      <c r="AG47" s="11">
        <v>4</v>
      </c>
      <c r="AH47" s="11">
        <v>3</v>
      </c>
      <c r="AI47" s="11">
        <v>0</v>
      </c>
      <c r="AJ47" s="11">
        <v>0</v>
      </c>
      <c r="AK47" s="11">
        <v>0</v>
      </c>
      <c r="AL47" s="11">
        <v>0</v>
      </c>
      <c r="AM47" s="11">
        <v>1</v>
      </c>
      <c r="AN47" s="11">
        <v>0</v>
      </c>
      <c r="AO47" s="11">
        <v>4</v>
      </c>
      <c r="AP47" s="16">
        <f t="shared" si="5"/>
        <v>23</v>
      </c>
      <c r="AQ47" s="54">
        <f>AP47*C69</f>
        <v>47.916666666666671</v>
      </c>
    </row>
    <row r="48" spans="1:43" x14ac:dyDescent="0.25">
      <c r="A48" s="57">
        <v>2</v>
      </c>
      <c r="B48" s="10">
        <v>4</v>
      </c>
      <c r="C48" s="11">
        <v>4</v>
      </c>
      <c r="D48" s="11">
        <v>3</v>
      </c>
      <c r="E48" s="11">
        <v>3</v>
      </c>
      <c r="F48" s="11">
        <v>1</v>
      </c>
      <c r="G48" s="11">
        <v>0</v>
      </c>
      <c r="H48" s="11">
        <v>0</v>
      </c>
      <c r="I48" s="11">
        <v>1</v>
      </c>
      <c r="J48" s="11">
        <v>3</v>
      </c>
      <c r="K48" s="11">
        <v>0</v>
      </c>
      <c r="L48" s="11">
        <v>1</v>
      </c>
      <c r="M48" s="12">
        <v>4</v>
      </c>
      <c r="N48" s="16">
        <f t="shared" si="3"/>
        <v>24</v>
      </c>
      <c r="O48" s="53">
        <f>N48*C69</f>
        <v>50</v>
      </c>
      <c r="P48" s="13">
        <v>3</v>
      </c>
      <c r="Q48" s="11">
        <v>4</v>
      </c>
      <c r="R48" s="11">
        <v>3</v>
      </c>
      <c r="S48" s="11">
        <v>3</v>
      </c>
      <c r="T48" s="11">
        <v>1</v>
      </c>
      <c r="U48" s="11">
        <v>0</v>
      </c>
      <c r="V48" s="11">
        <v>0</v>
      </c>
      <c r="W48" s="11">
        <v>1</v>
      </c>
      <c r="X48" s="11">
        <v>0</v>
      </c>
      <c r="Y48" s="11">
        <v>0</v>
      </c>
      <c r="Z48" s="11">
        <v>1</v>
      </c>
      <c r="AA48" s="11">
        <v>4</v>
      </c>
      <c r="AB48" s="16">
        <f t="shared" si="4"/>
        <v>20</v>
      </c>
      <c r="AC48" s="54">
        <f>AB48*C69</f>
        <v>41.666666666666671</v>
      </c>
      <c r="AD48" s="10">
        <v>3</v>
      </c>
      <c r="AE48" s="11">
        <v>4</v>
      </c>
      <c r="AF48" s="11">
        <v>3</v>
      </c>
      <c r="AG48" s="11">
        <v>3</v>
      </c>
      <c r="AH48" s="11">
        <v>1</v>
      </c>
      <c r="AI48" s="11">
        <v>1</v>
      </c>
      <c r="AJ48" s="11">
        <v>0</v>
      </c>
      <c r="AK48" s="11">
        <v>1</v>
      </c>
      <c r="AL48" s="11">
        <v>1</v>
      </c>
      <c r="AM48" s="11">
        <v>4</v>
      </c>
      <c r="AN48" s="11">
        <v>3</v>
      </c>
      <c r="AO48" s="11">
        <v>4</v>
      </c>
      <c r="AP48" s="16">
        <f t="shared" si="5"/>
        <v>28</v>
      </c>
      <c r="AQ48" s="54">
        <f>AP48*C69</f>
        <v>58.333333333333336</v>
      </c>
    </row>
    <row r="49" spans="1:43" x14ac:dyDescent="0.25">
      <c r="A49" s="57">
        <v>2</v>
      </c>
      <c r="B49" s="10">
        <v>3</v>
      </c>
      <c r="C49" s="11">
        <v>4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4</v>
      </c>
      <c r="L49" s="11">
        <v>0</v>
      </c>
      <c r="M49" s="12">
        <v>4</v>
      </c>
      <c r="N49" s="16">
        <f t="shared" si="3"/>
        <v>22</v>
      </c>
      <c r="O49" s="54">
        <f>N49*C69</f>
        <v>45.833333333333336</v>
      </c>
      <c r="P49" s="13">
        <v>2</v>
      </c>
      <c r="Q49" s="11">
        <v>4</v>
      </c>
      <c r="R49" s="11">
        <v>2</v>
      </c>
      <c r="S49" s="11">
        <v>4</v>
      </c>
      <c r="T49" s="11">
        <v>2</v>
      </c>
      <c r="U49" s="11">
        <v>2</v>
      </c>
      <c r="V49" s="11">
        <v>2</v>
      </c>
      <c r="W49" s="11">
        <v>1</v>
      </c>
      <c r="X49" s="11">
        <v>3</v>
      </c>
      <c r="Y49" s="11">
        <v>4</v>
      </c>
      <c r="Z49" s="11">
        <v>3</v>
      </c>
      <c r="AA49" s="11">
        <v>4</v>
      </c>
      <c r="AB49" s="16">
        <f t="shared" si="4"/>
        <v>33</v>
      </c>
      <c r="AC49" s="54">
        <f>AB49*C69</f>
        <v>68.75</v>
      </c>
      <c r="AD49" s="10">
        <v>2</v>
      </c>
      <c r="AE49" s="11">
        <v>4</v>
      </c>
      <c r="AF49" s="11">
        <v>3</v>
      </c>
      <c r="AG49" s="11">
        <v>2</v>
      </c>
      <c r="AH49" s="11">
        <v>1</v>
      </c>
      <c r="AI49" s="11">
        <v>0</v>
      </c>
      <c r="AJ49" s="11">
        <v>0</v>
      </c>
      <c r="AK49" s="11">
        <v>1</v>
      </c>
      <c r="AL49" s="11">
        <v>1</v>
      </c>
      <c r="AM49" s="11">
        <v>4</v>
      </c>
      <c r="AN49" s="11">
        <v>0</v>
      </c>
      <c r="AO49" s="11">
        <v>4</v>
      </c>
      <c r="AP49" s="16">
        <f t="shared" si="5"/>
        <v>22</v>
      </c>
      <c r="AQ49" s="54">
        <f>AP49*C69</f>
        <v>45.833333333333336</v>
      </c>
    </row>
    <row r="50" spans="1:43" x14ac:dyDescent="0.25">
      <c r="A50" s="57">
        <v>2</v>
      </c>
      <c r="B50" s="10">
        <v>3</v>
      </c>
      <c r="C50" s="11">
        <v>1</v>
      </c>
      <c r="D50" s="11">
        <v>2</v>
      </c>
      <c r="E50" s="11">
        <v>4</v>
      </c>
      <c r="F50" s="11">
        <v>1</v>
      </c>
      <c r="G50" s="11">
        <v>1</v>
      </c>
      <c r="H50" s="11">
        <v>4</v>
      </c>
      <c r="I50" s="11">
        <v>0</v>
      </c>
      <c r="J50" s="11">
        <v>1</v>
      </c>
      <c r="K50" s="11">
        <v>4</v>
      </c>
      <c r="L50" s="11">
        <v>0</v>
      </c>
      <c r="M50" s="12">
        <v>4</v>
      </c>
      <c r="N50" s="16">
        <f t="shared" si="3"/>
        <v>25</v>
      </c>
      <c r="O50" s="54">
        <f>N50*C69</f>
        <v>52.083333333333336</v>
      </c>
      <c r="P50" s="13">
        <v>3</v>
      </c>
      <c r="Q50" s="11">
        <v>2</v>
      </c>
      <c r="R50" s="11">
        <v>3</v>
      </c>
      <c r="S50" s="11">
        <v>4</v>
      </c>
      <c r="T50" s="11">
        <v>0</v>
      </c>
      <c r="U50" s="11">
        <v>1</v>
      </c>
      <c r="V50" s="11">
        <v>1</v>
      </c>
      <c r="W50" s="11">
        <v>0</v>
      </c>
      <c r="X50" s="11">
        <v>0</v>
      </c>
      <c r="Y50" s="11">
        <v>1</v>
      </c>
      <c r="Z50" s="11">
        <v>1</v>
      </c>
      <c r="AA50" s="11">
        <v>3</v>
      </c>
      <c r="AB50" s="16">
        <f t="shared" si="4"/>
        <v>19</v>
      </c>
      <c r="AC50" s="54">
        <f>AB50*C69</f>
        <v>39.583333333333336</v>
      </c>
      <c r="AD50" s="10">
        <v>3</v>
      </c>
      <c r="AE50" s="11">
        <v>4</v>
      </c>
      <c r="AF50" s="11">
        <v>3</v>
      </c>
      <c r="AG50" s="11">
        <v>4</v>
      </c>
      <c r="AH50" s="11">
        <v>1</v>
      </c>
      <c r="AI50" s="11">
        <v>1</v>
      </c>
      <c r="AJ50" s="11">
        <v>0</v>
      </c>
      <c r="AK50" s="11">
        <v>0</v>
      </c>
      <c r="AL50" s="11">
        <v>1</v>
      </c>
      <c r="AM50" s="11">
        <v>0</v>
      </c>
      <c r="AN50" s="11">
        <v>0</v>
      </c>
      <c r="AO50" s="11">
        <v>0</v>
      </c>
      <c r="AP50" s="16">
        <f t="shared" si="5"/>
        <v>17</v>
      </c>
      <c r="AQ50" s="54">
        <f>AP50*C69</f>
        <v>35.416666666666671</v>
      </c>
    </row>
    <row r="51" spans="1:43" x14ac:dyDescent="0.25">
      <c r="A51" s="57">
        <v>2</v>
      </c>
      <c r="B51" s="10">
        <v>1</v>
      </c>
      <c r="C51" s="11">
        <v>4</v>
      </c>
      <c r="D51" s="11">
        <v>3</v>
      </c>
      <c r="E51" s="11">
        <v>3</v>
      </c>
      <c r="F51" s="11">
        <v>3</v>
      </c>
      <c r="G51" s="11">
        <v>3</v>
      </c>
      <c r="H51" s="11">
        <v>2</v>
      </c>
      <c r="I51" s="11">
        <v>1</v>
      </c>
      <c r="J51" s="11">
        <v>3</v>
      </c>
      <c r="K51" s="11">
        <v>1</v>
      </c>
      <c r="L51" s="11">
        <v>1</v>
      </c>
      <c r="M51" s="12">
        <v>4</v>
      </c>
      <c r="N51" s="16">
        <f t="shared" si="3"/>
        <v>29</v>
      </c>
      <c r="O51" s="54">
        <f>N51*C69</f>
        <v>60.416666666666671</v>
      </c>
      <c r="P51" s="13">
        <v>1</v>
      </c>
      <c r="Q51" s="11">
        <v>3</v>
      </c>
      <c r="R51" s="11">
        <v>2</v>
      </c>
      <c r="S51" s="11">
        <v>3</v>
      </c>
      <c r="T51" s="11">
        <v>3</v>
      </c>
      <c r="U51" s="11">
        <v>3</v>
      </c>
      <c r="V51" s="11">
        <v>1</v>
      </c>
      <c r="W51" s="11">
        <v>1</v>
      </c>
      <c r="X51" s="11">
        <v>4</v>
      </c>
      <c r="Y51" s="11">
        <v>2</v>
      </c>
      <c r="Z51" s="11">
        <v>3</v>
      </c>
      <c r="AA51" s="11">
        <v>4</v>
      </c>
      <c r="AB51" s="16">
        <f t="shared" si="4"/>
        <v>30</v>
      </c>
      <c r="AC51" s="54">
        <f>AB51*C69</f>
        <v>62.500000000000007</v>
      </c>
      <c r="AD51" s="10">
        <v>1</v>
      </c>
      <c r="AE51" s="11">
        <v>4</v>
      </c>
      <c r="AF51" s="11">
        <v>2</v>
      </c>
      <c r="AG51" s="11">
        <v>3</v>
      </c>
      <c r="AH51" s="11">
        <v>2</v>
      </c>
      <c r="AI51" s="11">
        <v>3</v>
      </c>
      <c r="AJ51" s="11">
        <v>0</v>
      </c>
      <c r="AK51" s="11">
        <v>1</v>
      </c>
      <c r="AL51" s="11">
        <v>3</v>
      </c>
      <c r="AM51" s="11">
        <v>4</v>
      </c>
      <c r="AN51" s="11">
        <v>1</v>
      </c>
      <c r="AO51" s="11">
        <v>4</v>
      </c>
      <c r="AP51" s="16">
        <f t="shared" si="5"/>
        <v>28</v>
      </c>
      <c r="AQ51" s="54">
        <f>AP51*C69</f>
        <v>58.333333333333336</v>
      </c>
    </row>
    <row r="52" spans="1:43" x14ac:dyDescent="0.25">
      <c r="A52" s="57">
        <v>2</v>
      </c>
      <c r="B52" s="10">
        <v>4</v>
      </c>
      <c r="C52" s="11">
        <v>4</v>
      </c>
      <c r="D52" s="11">
        <v>4</v>
      </c>
      <c r="E52" s="11">
        <v>4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2">
        <v>3</v>
      </c>
      <c r="N52" s="16">
        <f t="shared" si="3"/>
        <v>20</v>
      </c>
      <c r="O52" s="54">
        <f>N52*C69</f>
        <v>41.666666666666671</v>
      </c>
      <c r="P52" s="13">
        <v>4</v>
      </c>
      <c r="Q52" s="11">
        <v>4</v>
      </c>
      <c r="R52" s="11">
        <v>4</v>
      </c>
      <c r="S52" s="11">
        <v>4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3</v>
      </c>
      <c r="Z52" s="11">
        <v>0</v>
      </c>
      <c r="AA52" s="11">
        <v>3</v>
      </c>
      <c r="AB52" s="16">
        <f t="shared" si="4"/>
        <v>22</v>
      </c>
      <c r="AC52" s="54">
        <f>AB52*C69</f>
        <v>45.833333333333336</v>
      </c>
      <c r="AD52" s="10">
        <v>4</v>
      </c>
      <c r="AE52" s="11">
        <v>4</v>
      </c>
      <c r="AF52" s="11">
        <v>4</v>
      </c>
      <c r="AG52" s="11">
        <v>4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3</v>
      </c>
      <c r="AN52" s="11">
        <v>0</v>
      </c>
      <c r="AO52" s="11">
        <v>3</v>
      </c>
      <c r="AP52" s="16">
        <f t="shared" si="5"/>
        <v>22</v>
      </c>
      <c r="AQ52" s="54">
        <f>AP52*C69</f>
        <v>45.833333333333336</v>
      </c>
    </row>
    <row r="53" spans="1:43" x14ac:dyDescent="0.25">
      <c r="A53" s="57">
        <v>2</v>
      </c>
      <c r="B53" s="10">
        <v>2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1</v>
      </c>
      <c r="J53" s="11">
        <v>0</v>
      </c>
      <c r="K53" s="11">
        <v>2</v>
      </c>
      <c r="L53" s="11">
        <v>0</v>
      </c>
      <c r="M53" s="12">
        <v>2</v>
      </c>
      <c r="N53" s="16">
        <f t="shared" si="3"/>
        <v>19</v>
      </c>
      <c r="O53" s="54">
        <f>N53*C69</f>
        <v>39.583333333333336</v>
      </c>
      <c r="P53" s="13">
        <v>2</v>
      </c>
      <c r="Q53" s="11">
        <v>4</v>
      </c>
      <c r="R53" s="11">
        <v>4</v>
      </c>
      <c r="S53" s="11">
        <v>4</v>
      </c>
      <c r="T53" s="11">
        <v>1</v>
      </c>
      <c r="U53" s="11">
        <v>0</v>
      </c>
      <c r="V53" s="11">
        <v>0</v>
      </c>
      <c r="W53" s="11">
        <v>1</v>
      </c>
      <c r="X53" s="11">
        <v>0</v>
      </c>
      <c r="Y53" s="11">
        <v>2</v>
      </c>
      <c r="Z53" s="11">
        <v>0</v>
      </c>
      <c r="AA53" s="11">
        <v>4</v>
      </c>
      <c r="AB53" s="16">
        <f t="shared" si="4"/>
        <v>22</v>
      </c>
      <c r="AC53" s="54">
        <f>AB53*C69</f>
        <v>45.833333333333336</v>
      </c>
      <c r="AD53" s="10">
        <v>2</v>
      </c>
      <c r="AE53" s="11">
        <v>4</v>
      </c>
      <c r="AF53" s="11">
        <v>4</v>
      </c>
      <c r="AG53" s="11">
        <v>4</v>
      </c>
      <c r="AH53" s="11">
        <v>0</v>
      </c>
      <c r="AI53" s="11">
        <v>0</v>
      </c>
      <c r="AJ53" s="11">
        <v>0</v>
      </c>
      <c r="AK53" s="11">
        <v>1</v>
      </c>
      <c r="AL53" s="11">
        <v>1</v>
      </c>
      <c r="AM53" s="11">
        <v>2</v>
      </c>
      <c r="AN53" s="11">
        <v>0</v>
      </c>
      <c r="AO53" s="11">
        <v>2</v>
      </c>
      <c r="AP53" s="16">
        <f t="shared" si="5"/>
        <v>20</v>
      </c>
      <c r="AQ53" s="54">
        <f>AP53*C69</f>
        <v>41.666666666666671</v>
      </c>
    </row>
    <row r="54" spans="1:43" x14ac:dyDescent="0.25">
      <c r="A54" s="57">
        <v>2</v>
      </c>
      <c r="B54" s="10">
        <v>1</v>
      </c>
      <c r="C54" s="11">
        <v>4</v>
      </c>
      <c r="D54" s="11">
        <v>2</v>
      </c>
      <c r="E54" s="11">
        <v>4</v>
      </c>
      <c r="F54" s="11">
        <v>2</v>
      </c>
      <c r="G54" s="11">
        <v>2</v>
      </c>
      <c r="H54" s="11">
        <v>0</v>
      </c>
      <c r="I54" s="11">
        <v>3</v>
      </c>
      <c r="J54" s="11">
        <v>3</v>
      </c>
      <c r="K54" s="11">
        <v>2</v>
      </c>
      <c r="L54" s="11">
        <v>3</v>
      </c>
      <c r="M54" s="12">
        <v>3</v>
      </c>
      <c r="N54" s="16">
        <f t="shared" si="3"/>
        <v>29</v>
      </c>
      <c r="O54" s="54">
        <f>N54*C69</f>
        <v>60.416666666666671</v>
      </c>
      <c r="P54" s="13">
        <v>1</v>
      </c>
      <c r="Q54" s="11">
        <v>4</v>
      </c>
      <c r="R54" s="11">
        <v>3</v>
      </c>
      <c r="S54" s="11">
        <v>3</v>
      </c>
      <c r="T54" s="11">
        <v>2</v>
      </c>
      <c r="U54" s="11">
        <v>3</v>
      </c>
      <c r="V54" s="11">
        <v>0</v>
      </c>
      <c r="W54" s="11">
        <v>3</v>
      </c>
      <c r="X54" s="11">
        <v>2</v>
      </c>
      <c r="Y54" s="11">
        <v>0</v>
      </c>
      <c r="Z54" s="11">
        <v>1</v>
      </c>
      <c r="AA54" s="11">
        <v>3</v>
      </c>
      <c r="AB54" s="16">
        <f t="shared" si="4"/>
        <v>25</v>
      </c>
      <c r="AC54" s="54">
        <f>AB54*C69</f>
        <v>52.083333333333336</v>
      </c>
      <c r="AD54" s="10">
        <v>1</v>
      </c>
      <c r="AE54" s="11">
        <v>4</v>
      </c>
      <c r="AF54" s="11">
        <v>0</v>
      </c>
      <c r="AG54" s="11">
        <v>3</v>
      </c>
      <c r="AH54" s="11">
        <v>3</v>
      </c>
      <c r="AI54" s="11">
        <v>3</v>
      </c>
      <c r="AJ54" s="11">
        <v>0</v>
      </c>
      <c r="AK54" s="11">
        <v>3</v>
      </c>
      <c r="AL54" s="11">
        <v>3</v>
      </c>
      <c r="AM54" s="11">
        <v>2</v>
      </c>
      <c r="AN54" s="11">
        <v>2</v>
      </c>
      <c r="AO54" s="11">
        <v>4</v>
      </c>
      <c r="AP54" s="16">
        <f t="shared" si="5"/>
        <v>28</v>
      </c>
      <c r="AQ54" s="54">
        <f>AP54*C69</f>
        <v>58.333333333333336</v>
      </c>
    </row>
    <row r="55" spans="1:43" x14ac:dyDescent="0.25">
      <c r="A55" s="57">
        <v>2</v>
      </c>
      <c r="B55" s="10">
        <v>4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2">
        <v>2</v>
      </c>
      <c r="N55" s="16">
        <f t="shared" si="3"/>
        <v>18</v>
      </c>
      <c r="O55" s="54">
        <f>N55*C69</f>
        <v>37.5</v>
      </c>
      <c r="P55" s="13">
        <v>2</v>
      </c>
      <c r="Q55" s="11">
        <v>4</v>
      </c>
      <c r="R55" s="11">
        <v>4</v>
      </c>
      <c r="S55" s="11">
        <v>4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3</v>
      </c>
      <c r="AB55" s="16">
        <f t="shared" si="4"/>
        <v>17</v>
      </c>
      <c r="AC55" s="54">
        <f>AB55*C69</f>
        <v>35.416666666666671</v>
      </c>
      <c r="AD55" s="10">
        <v>4</v>
      </c>
      <c r="AE55" s="11">
        <v>4</v>
      </c>
      <c r="AF55" s="11">
        <v>4</v>
      </c>
      <c r="AG55" s="11">
        <v>3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4</v>
      </c>
      <c r="AP55" s="16">
        <f t="shared" si="5"/>
        <v>19</v>
      </c>
      <c r="AQ55" s="54">
        <f>AP55*C69</f>
        <v>39.583333333333336</v>
      </c>
    </row>
    <row r="56" spans="1:43" x14ac:dyDescent="0.25">
      <c r="A56" s="57">
        <v>2</v>
      </c>
      <c r="B56" s="10">
        <v>4</v>
      </c>
      <c r="C56" s="11">
        <v>4</v>
      </c>
      <c r="D56" s="11">
        <v>4</v>
      </c>
      <c r="E56" s="11">
        <v>4</v>
      </c>
      <c r="F56" s="11">
        <v>0</v>
      </c>
      <c r="G56" s="11">
        <v>0</v>
      </c>
      <c r="H56" s="11">
        <v>4</v>
      </c>
      <c r="I56" s="11">
        <v>0</v>
      </c>
      <c r="J56" s="11">
        <v>0</v>
      </c>
      <c r="K56" s="11">
        <v>0</v>
      </c>
      <c r="L56" s="11">
        <v>0</v>
      </c>
      <c r="M56" s="12">
        <v>2</v>
      </c>
      <c r="N56" s="16">
        <f t="shared" si="3"/>
        <v>22</v>
      </c>
      <c r="O56" s="54">
        <f>N56*C69</f>
        <v>45.833333333333336</v>
      </c>
      <c r="P56" s="13">
        <v>4</v>
      </c>
      <c r="Q56" s="11">
        <v>4</v>
      </c>
      <c r="R56" s="11">
        <v>4</v>
      </c>
      <c r="S56" s="11">
        <v>4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6">
        <f t="shared" si="4"/>
        <v>16</v>
      </c>
      <c r="AC56" s="54">
        <f>AB56*C69</f>
        <v>33.333333333333336</v>
      </c>
      <c r="AD56" s="10">
        <v>1</v>
      </c>
      <c r="AE56" s="11">
        <v>0</v>
      </c>
      <c r="AF56" s="11">
        <v>4</v>
      </c>
      <c r="AG56" s="11">
        <v>4</v>
      </c>
      <c r="AH56" s="11">
        <v>2</v>
      </c>
      <c r="AI56" s="11">
        <v>1</v>
      </c>
      <c r="AJ56" s="11">
        <v>2</v>
      </c>
      <c r="AK56" s="11">
        <v>4</v>
      </c>
      <c r="AL56" s="11">
        <v>1</v>
      </c>
      <c r="AM56" s="11">
        <v>4</v>
      </c>
      <c r="AN56" s="11">
        <v>1</v>
      </c>
      <c r="AO56" s="11">
        <v>2</v>
      </c>
      <c r="AP56" s="16">
        <f t="shared" si="5"/>
        <v>26</v>
      </c>
      <c r="AQ56" s="54">
        <f>AP56*C69</f>
        <v>54.166666666666671</v>
      </c>
    </row>
    <row r="57" spans="1:43" x14ac:dyDescent="0.25">
      <c r="A57" s="57">
        <v>2</v>
      </c>
      <c r="B57" s="10">
        <v>4</v>
      </c>
      <c r="C57" s="11">
        <v>4</v>
      </c>
      <c r="D57" s="11">
        <v>2</v>
      </c>
      <c r="E57" s="11">
        <v>4</v>
      </c>
      <c r="F57" s="11">
        <v>0</v>
      </c>
      <c r="G57" s="11">
        <v>4</v>
      </c>
      <c r="H57" s="11">
        <v>0</v>
      </c>
      <c r="I57" s="11">
        <v>3</v>
      </c>
      <c r="J57" s="11">
        <v>3</v>
      </c>
      <c r="K57" s="11">
        <v>2</v>
      </c>
      <c r="L57" s="11">
        <v>2</v>
      </c>
      <c r="M57" s="12">
        <v>4</v>
      </c>
      <c r="N57" s="16">
        <f t="shared" si="3"/>
        <v>32</v>
      </c>
      <c r="O57" s="54">
        <f>N57*C69</f>
        <v>66.666666666666671</v>
      </c>
      <c r="P57" s="13">
        <v>3</v>
      </c>
      <c r="Q57" s="11">
        <v>4</v>
      </c>
      <c r="R57" s="11">
        <v>1</v>
      </c>
      <c r="S57" s="11">
        <v>4</v>
      </c>
      <c r="T57" s="11">
        <v>1</v>
      </c>
      <c r="U57" s="11">
        <v>4</v>
      </c>
      <c r="V57" s="11">
        <v>0</v>
      </c>
      <c r="W57" s="11">
        <v>3</v>
      </c>
      <c r="X57" s="11">
        <v>3</v>
      </c>
      <c r="Y57" s="11">
        <v>0</v>
      </c>
      <c r="Z57" s="11">
        <v>2</v>
      </c>
      <c r="AA57" s="11">
        <v>4</v>
      </c>
      <c r="AB57" s="16">
        <f t="shared" si="4"/>
        <v>29</v>
      </c>
      <c r="AC57" s="54">
        <f>AB57*C69</f>
        <v>60.416666666666671</v>
      </c>
      <c r="AD57" s="10">
        <v>4</v>
      </c>
      <c r="AE57" s="11">
        <v>2</v>
      </c>
      <c r="AF57" s="11">
        <v>3</v>
      </c>
      <c r="AG57" s="11">
        <v>4</v>
      </c>
      <c r="AH57" s="11">
        <v>2</v>
      </c>
      <c r="AI57" s="11">
        <v>3</v>
      </c>
      <c r="AJ57" s="11">
        <v>0</v>
      </c>
      <c r="AK57" s="11">
        <v>1</v>
      </c>
      <c r="AL57" s="11">
        <v>3</v>
      </c>
      <c r="AM57" s="11">
        <v>0</v>
      </c>
      <c r="AN57" s="11">
        <v>1</v>
      </c>
      <c r="AO57" s="11">
        <v>4</v>
      </c>
      <c r="AP57" s="16">
        <f t="shared" si="5"/>
        <v>27</v>
      </c>
      <c r="AQ57" s="54">
        <f>AP57*C69</f>
        <v>56.250000000000007</v>
      </c>
    </row>
    <row r="58" spans="1:43" x14ac:dyDescent="0.25">
      <c r="A58" s="57">
        <v>2</v>
      </c>
      <c r="B58" s="10">
        <v>4</v>
      </c>
      <c r="C58" s="11">
        <v>4</v>
      </c>
      <c r="D58" s="11">
        <v>4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2">
        <v>2</v>
      </c>
      <c r="N58" s="16">
        <f t="shared" si="3"/>
        <v>17</v>
      </c>
      <c r="O58" s="54">
        <f>N58*C69</f>
        <v>35.416666666666671</v>
      </c>
      <c r="P58" s="13">
        <v>4</v>
      </c>
      <c r="Q58" s="11">
        <v>4</v>
      </c>
      <c r="R58" s="11">
        <v>4</v>
      </c>
      <c r="S58" s="11">
        <v>3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2</v>
      </c>
      <c r="AB58" s="16">
        <f t="shared" si="4"/>
        <v>17</v>
      </c>
      <c r="AC58" s="54">
        <f>AB58*C69</f>
        <v>35.416666666666671</v>
      </c>
      <c r="AD58" s="10">
        <v>4</v>
      </c>
      <c r="AE58" s="11">
        <v>4</v>
      </c>
      <c r="AF58" s="11">
        <v>4</v>
      </c>
      <c r="AG58" s="11">
        <v>3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2</v>
      </c>
      <c r="AP58" s="16">
        <f t="shared" si="5"/>
        <v>17</v>
      </c>
      <c r="AQ58" s="54">
        <f>AP58*C69</f>
        <v>35.416666666666671</v>
      </c>
    </row>
    <row r="59" spans="1:43" x14ac:dyDescent="0.25">
      <c r="A59" s="57">
        <v>2</v>
      </c>
      <c r="B59" s="10">
        <v>4</v>
      </c>
      <c r="C59" s="11">
        <v>2</v>
      </c>
      <c r="D59" s="11">
        <v>4</v>
      </c>
      <c r="E59" s="11">
        <v>4</v>
      </c>
      <c r="F59" s="11">
        <v>0</v>
      </c>
      <c r="G59" s="11">
        <v>0</v>
      </c>
      <c r="H59" s="11">
        <v>2</v>
      </c>
      <c r="I59" s="11">
        <v>0</v>
      </c>
      <c r="J59" s="11">
        <v>0</v>
      </c>
      <c r="K59" s="11">
        <v>2</v>
      </c>
      <c r="L59" s="11">
        <v>0</v>
      </c>
      <c r="M59" s="12">
        <v>2</v>
      </c>
      <c r="N59" s="16">
        <f t="shared" si="3"/>
        <v>20</v>
      </c>
      <c r="O59" s="54">
        <f>N59*C69</f>
        <v>41.666666666666671</v>
      </c>
      <c r="P59" s="13">
        <v>0</v>
      </c>
      <c r="Q59" s="11">
        <v>2</v>
      </c>
      <c r="R59" s="11">
        <v>4</v>
      </c>
      <c r="S59" s="11">
        <v>4</v>
      </c>
      <c r="T59" s="11">
        <v>0</v>
      </c>
      <c r="U59" s="11">
        <v>0</v>
      </c>
      <c r="V59" s="11">
        <v>2</v>
      </c>
      <c r="W59" s="11">
        <v>0</v>
      </c>
      <c r="X59" s="11">
        <v>0</v>
      </c>
      <c r="Y59" s="11">
        <v>2</v>
      </c>
      <c r="Z59" s="11">
        <v>0</v>
      </c>
      <c r="AA59" s="11">
        <v>2</v>
      </c>
      <c r="AB59" s="16">
        <f t="shared" si="4"/>
        <v>16</v>
      </c>
      <c r="AC59" s="54">
        <f>AB59*C69</f>
        <v>33.333333333333336</v>
      </c>
      <c r="AD59" s="10">
        <v>4</v>
      </c>
      <c r="AE59" s="11">
        <v>2</v>
      </c>
      <c r="AF59" s="11">
        <v>4</v>
      </c>
      <c r="AG59" s="11">
        <v>4</v>
      </c>
      <c r="AH59" s="11">
        <v>0</v>
      </c>
      <c r="AI59" s="11">
        <v>0</v>
      </c>
      <c r="AJ59" s="11">
        <v>2</v>
      </c>
      <c r="AK59" s="11">
        <v>0</v>
      </c>
      <c r="AL59" s="11">
        <v>0</v>
      </c>
      <c r="AM59" s="11">
        <v>2</v>
      </c>
      <c r="AN59" s="11">
        <v>0</v>
      </c>
      <c r="AO59" s="11">
        <v>2</v>
      </c>
      <c r="AP59" s="16">
        <f t="shared" si="5"/>
        <v>20</v>
      </c>
      <c r="AQ59" s="54">
        <f>AP59*C69</f>
        <v>41.666666666666671</v>
      </c>
    </row>
    <row r="60" spans="1:43" x14ac:dyDescent="0.25">
      <c r="A60" s="57">
        <v>2</v>
      </c>
      <c r="B60" s="10">
        <v>4</v>
      </c>
      <c r="C60" s="11">
        <v>4</v>
      </c>
      <c r="D60" s="11">
        <v>3</v>
      </c>
      <c r="E60" s="11">
        <v>4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3</v>
      </c>
      <c r="M60" s="12">
        <v>4</v>
      </c>
      <c r="N60" s="16">
        <f t="shared" si="3"/>
        <v>22</v>
      </c>
      <c r="O60" s="54">
        <f>N60*C69</f>
        <v>45.833333333333336</v>
      </c>
      <c r="P60" s="13">
        <v>4</v>
      </c>
      <c r="Q60" s="11">
        <v>4</v>
      </c>
      <c r="R60" s="11">
        <v>3</v>
      </c>
      <c r="S60" s="11">
        <v>0</v>
      </c>
      <c r="T60" s="11">
        <v>0</v>
      </c>
      <c r="U60" s="11">
        <v>1</v>
      </c>
      <c r="V60" s="11">
        <v>0</v>
      </c>
      <c r="W60" s="11">
        <v>0</v>
      </c>
      <c r="X60" s="11">
        <v>3</v>
      </c>
      <c r="Y60" s="11">
        <v>4</v>
      </c>
      <c r="Z60" s="11">
        <v>2</v>
      </c>
      <c r="AA60" s="11">
        <v>4</v>
      </c>
      <c r="AB60" s="16">
        <f t="shared" si="4"/>
        <v>25</v>
      </c>
      <c r="AC60" s="54">
        <f>AB60*C69</f>
        <v>52.083333333333336</v>
      </c>
      <c r="AD60" s="10">
        <v>4</v>
      </c>
      <c r="AE60" s="11">
        <v>4</v>
      </c>
      <c r="AF60" s="11">
        <v>3</v>
      </c>
      <c r="AG60" s="11">
        <v>4</v>
      </c>
      <c r="AH60" s="11">
        <v>0</v>
      </c>
      <c r="AI60" s="11">
        <v>1</v>
      </c>
      <c r="AJ60" s="11">
        <v>0</v>
      </c>
      <c r="AK60" s="11">
        <v>0</v>
      </c>
      <c r="AL60" s="11">
        <v>3</v>
      </c>
      <c r="AM60" s="11">
        <v>0</v>
      </c>
      <c r="AN60" s="11">
        <v>3</v>
      </c>
      <c r="AO60" s="11">
        <v>4</v>
      </c>
      <c r="AP60" s="16">
        <f t="shared" si="5"/>
        <v>26</v>
      </c>
      <c r="AQ60" s="54">
        <f>AP60*C69</f>
        <v>54.166666666666671</v>
      </c>
    </row>
    <row r="61" spans="1:43" ht="15.75" thickBot="1" x14ac:dyDescent="0.3">
      <c r="A61" s="58">
        <v>2</v>
      </c>
      <c r="B61" s="60">
        <v>4</v>
      </c>
      <c r="C61" s="61">
        <v>4</v>
      </c>
      <c r="D61" s="61">
        <v>4</v>
      </c>
      <c r="E61" s="61">
        <v>4</v>
      </c>
      <c r="F61" s="61">
        <v>0</v>
      </c>
      <c r="G61" s="61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1</v>
      </c>
      <c r="N61" s="62">
        <f t="shared" si="3"/>
        <v>17</v>
      </c>
      <c r="O61" s="63">
        <f>N61*C69</f>
        <v>35.416666666666671</v>
      </c>
      <c r="P61" s="64">
        <v>4</v>
      </c>
      <c r="Q61" s="61">
        <v>4</v>
      </c>
      <c r="R61" s="61">
        <v>4</v>
      </c>
      <c r="S61" s="61">
        <v>4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1</v>
      </c>
      <c r="AB61" s="62">
        <f t="shared" si="4"/>
        <v>17</v>
      </c>
      <c r="AC61" s="63">
        <f>AB61*C69</f>
        <v>35.416666666666671</v>
      </c>
      <c r="AD61" s="60">
        <v>4</v>
      </c>
      <c r="AE61" s="61">
        <v>4</v>
      </c>
      <c r="AF61" s="61">
        <v>4</v>
      </c>
      <c r="AG61" s="61">
        <v>4</v>
      </c>
      <c r="AH61" s="61">
        <v>0</v>
      </c>
      <c r="AI61" s="61">
        <v>0</v>
      </c>
      <c r="AJ61" s="61">
        <v>0</v>
      </c>
      <c r="AK61" s="61">
        <v>0</v>
      </c>
      <c r="AL61" s="61">
        <v>0</v>
      </c>
      <c r="AM61" s="61">
        <v>2</v>
      </c>
      <c r="AN61" s="61">
        <v>0</v>
      </c>
      <c r="AO61" s="61">
        <v>4</v>
      </c>
      <c r="AP61" s="62">
        <f t="shared" si="5"/>
        <v>22</v>
      </c>
      <c r="AQ61" s="63">
        <f>AP61*C69</f>
        <v>45.833333333333336</v>
      </c>
    </row>
    <row r="62" spans="1:43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3" x14ac:dyDescent="0.25">
      <c r="N63" s="27"/>
      <c r="O63" s="28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30"/>
      <c r="AC63" s="31"/>
      <c r="AP63" s="32"/>
      <c r="AQ63" s="47"/>
    </row>
    <row r="64" spans="1:43" x14ac:dyDescent="0.25">
      <c r="A64" s="18">
        <f>COUNTIF($A2:$A61,"1")</f>
        <v>30</v>
      </c>
      <c r="B64" s="18"/>
    </row>
    <row r="65" spans="1:3" x14ac:dyDescent="0.25">
      <c r="A65" s="18">
        <f>COUNTIF($A2:$A61,"2")</f>
        <v>30</v>
      </c>
      <c r="B65" s="33"/>
    </row>
    <row r="67" spans="1:3" x14ac:dyDescent="0.25">
      <c r="C67">
        <v>100</v>
      </c>
    </row>
    <row r="68" spans="1:3" x14ac:dyDescent="0.25">
      <c r="C68">
        <v>48</v>
      </c>
    </row>
    <row r="69" spans="1:3" x14ac:dyDescent="0.25">
      <c r="C69" s="51">
        <f>C67/C68</f>
        <v>2.0833333333333335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9"/>
  <sheetViews>
    <sheetView tabSelected="1" zoomScale="60" zoomScaleNormal="60" workbookViewId="0">
      <selection sqref="A1:XFD1"/>
    </sheetView>
  </sheetViews>
  <sheetFormatPr defaultRowHeight="15" x14ac:dyDescent="0.25"/>
  <cols>
    <col min="1" max="1" width="11" customWidth="1"/>
    <col min="3" max="3" width="16.5703125" bestFit="1" customWidth="1"/>
    <col min="11" max="13" width="10.140625" bestFit="1" customWidth="1"/>
    <col min="14" max="14" width="15" bestFit="1" customWidth="1"/>
    <col min="15" max="15" width="10.140625" customWidth="1"/>
    <col min="28" max="28" width="15" bestFit="1" customWidth="1"/>
    <col min="29" max="29" width="10.140625" bestFit="1" customWidth="1"/>
    <col min="42" max="42" width="15" bestFit="1" customWidth="1"/>
    <col min="43" max="43" width="10.140625" bestFit="1" customWidth="1"/>
  </cols>
  <sheetData>
    <row r="1" spans="1:43" ht="15.75" thickBot="1" x14ac:dyDescent="0.3">
      <c r="A1" s="9" t="s">
        <v>3</v>
      </c>
      <c r="B1" s="8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2" t="s">
        <v>16</v>
      </c>
      <c r="N1" s="1" t="s">
        <v>4</v>
      </c>
      <c r="O1" s="48" t="s">
        <v>0</v>
      </c>
      <c r="P1" s="3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23" t="s">
        <v>4</v>
      </c>
      <c r="AC1" s="50" t="s">
        <v>0</v>
      </c>
      <c r="AD1" s="5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26" t="s">
        <v>4</v>
      </c>
      <c r="AQ1" s="7" t="s">
        <v>0</v>
      </c>
    </row>
    <row r="2" spans="1:43" x14ac:dyDescent="0.25">
      <c r="A2" s="70">
        <v>1</v>
      </c>
      <c r="B2" s="10">
        <v>5</v>
      </c>
      <c r="C2" s="11">
        <v>1</v>
      </c>
      <c r="D2" s="11">
        <v>5</v>
      </c>
      <c r="E2" s="11">
        <v>1</v>
      </c>
      <c r="F2" s="11">
        <v>1</v>
      </c>
      <c r="G2" s="11">
        <v>5</v>
      </c>
      <c r="H2" s="11">
        <v>1</v>
      </c>
      <c r="I2" s="11">
        <v>5</v>
      </c>
      <c r="J2" s="11">
        <v>1</v>
      </c>
      <c r="K2" s="11">
        <v>5</v>
      </c>
      <c r="L2" s="11">
        <v>1</v>
      </c>
      <c r="M2" s="12">
        <v>3</v>
      </c>
      <c r="N2" s="12"/>
      <c r="O2" s="49"/>
      <c r="P2" s="13">
        <v>5</v>
      </c>
      <c r="Q2" s="11">
        <v>1</v>
      </c>
      <c r="R2" s="11">
        <v>5</v>
      </c>
      <c r="S2" s="11">
        <v>1</v>
      </c>
      <c r="T2" s="11">
        <v>2</v>
      </c>
      <c r="U2" s="11">
        <v>5</v>
      </c>
      <c r="V2" s="11">
        <v>1</v>
      </c>
      <c r="W2" s="11">
        <v>4</v>
      </c>
      <c r="X2" s="11">
        <v>1</v>
      </c>
      <c r="Y2" s="11">
        <v>5</v>
      </c>
      <c r="Z2" s="11">
        <v>1</v>
      </c>
      <c r="AA2" s="11">
        <v>3</v>
      </c>
      <c r="AB2" s="12"/>
      <c r="AC2" s="49"/>
      <c r="AD2" s="10">
        <v>4</v>
      </c>
      <c r="AE2" s="11">
        <v>1</v>
      </c>
      <c r="AF2" s="11">
        <v>4</v>
      </c>
      <c r="AG2" s="11">
        <v>1</v>
      </c>
      <c r="AH2" s="11">
        <v>3</v>
      </c>
      <c r="AI2" s="11">
        <v>4</v>
      </c>
      <c r="AJ2" s="11">
        <v>1</v>
      </c>
      <c r="AK2" s="11">
        <v>5</v>
      </c>
      <c r="AL2" s="11">
        <v>3</v>
      </c>
      <c r="AM2" s="11">
        <v>2</v>
      </c>
      <c r="AN2" s="11">
        <v>3</v>
      </c>
      <c r="AO2" s="11">
        <v>2</v>
      </c>
      <c r="AP2" s="12"/>
      <c r="AQ2" s="46"/>
    </row>
    <row r="3" spans="1:43" x14ac:dyDescent="0.25">
      <c r="A3" s="69"/>
      <c r="B3" s="39">
        <v>4</v>
      </c>
      <c r="C3" s="40">
        <v>4</v>
      </c>
      <c r="D3" s="40">
        <v>4</v>
      </c>
      <c r="E3" s="40">
        <v>4</v>
      </c>
      <c r="F3" s="40">
        <v>0</v>
      </c>
      <c r="G3" s="40">
        <v>0</v>
      </c>
      <c r="H3" s="40">
        <v>0</v>
      </c>
      <c r="I3" s="40">
        <v>0</v>
      </c>
      <c r="J3" s="40">
        <v>0</v>
      </c>
      <c r="K3" s="40">
        <v>0</v>
      </c>
      <c r="L3" s="40">
        <v>0</v>
      </c>
      <c r="M3" s="41">
        <v>2</v>
      </c>
      <c r="N3" s="24">
        <f>SUM(B3:M3)</f>
        <v>18</v>
      </c>
      <c r="O3" s="52">
        <f>N3*C69</f>
        <v>37.5</v>
      </c>
      <c r="P3" s="42">
        <v>4</v>
      </c>
      <c r="Q3" s="40">
        <v>4</v>
      </c>
      <c r="R3" s="40">
        <v>4</v>
      </c>
      <c r="S3" s="40">
        <v>4</v>
      </c>
      <c r="T3" s="40">
        <v>1</v>
      </c>
      <c r="U3" s="40">
        <v>0</v>
      </c>
      <c r="V3" s="40">
        <v>0</v>
      </c>
      <c r="W3" s="40">
        <v>1</v>
      </c>
      <c r="X3" s="40">
        <v>0</v>
      </c>
      <c r="Y3" s="40">
        <v>0</v>
      </c>
      <c r="Z3" s="40">
        <v>0</v>
      </c>
      <c r="AA3" s="40">
        <v>2</v>
      </c>
      <c r="AB3" s="24">
        <f>SUM(P3:AA3)</f>
        <v>20</v>
      </c>
      <c r="AC3" s="52">
        <f>AB3*C69</f>
        <v>41.666666666666671</v>
      </c>
      <c r="AD3" s="39">
        <v>3</v>
      </c>
      <c r="AE3" s="40">
        <v>4</v>
      </c>
      <c r="AF3" s="40">
        <v>3</v>
      </c>
      <c r="AG3" s="40">
        <v>4</v>
      </c>
      <c r="AH3" s="40">
        <v>2</v>
      </c>
      <c r="AI3" s="40">
        <v>1</v>
      </c>
      <c r="AJ3" s="40">
        <v>0</v>
      </c>
      <c r="AK3" s="40">
        <v>0</v>
      </c>
      <c r="AL3" s="40">
        <v>2</v>
      </c>
      <c r="AM3" s="40">
        <v>3</v>
      </c>
      <c r="AN3" s="40">
        <v>2</v>
      </c>
      <c r="AO3" s="40">
        <v>3</v>
      </c>
      <c r="AP3" s="24">
        <f>SUM(AD3:AO3)</f>
        <v>27</v>
      </c>
      <c r="AQ3" s="55">
        <f>AP3*C69</f>
        <v>56.250000000000007</v>
      </c>
    </row>
    <row r="4" spans="1:43" x14ac:dyDescent="0.25">
      <c r="A4" s="68">
        <v>1</v>
      </c>
      <c r="B4" s="14">
        <v>3</v>
      </c>
      <c r="C4" s="15">
        <v>2</v>
      </c>
      <c r="D4" s="15">
        <v>5</v>
      </c>
      <c r="E4" s="15">
        <v>1</v>
      </c>
      <c r="F4" s="15">
        <v>2</v>
      </c>
      <c r="G4" s="15">
        <v>2</v>
      </c>
      <c r="H4" s="15">
        <v>1</v>
      </c>
      <c r="I4" s="15">
        <v>4</v>
      </c>
      <c r="J4" s="15">
        <v>2</v>
      </c>
      <c r="K4" s="15">
        <v>4</v>
      </c>
      <c r="L4" s="15">
        <v>2</v>
      </c>
      <c r="M4" s="16">
        <v>2</v>
      </c>
      <c r="N4" s="16"/>
      <c r="O4" s="53"/>
      <c r="P4" s="17">
        <v>1</v>
      </c>
      <c r="Q4" s="15">
        <v>2</v>
      </c>
      <c r="R4" s="15">
        <v>4</v>
      </c>
      <c r="S4" s="15">
        <v>1</v>
      </c>
      <c r="T4" s="15">
        <v>4</v>
      </c>
      <c r="U4" s="15">
        <v>2</v>
      </c>
      <c r="V4" s="15">
        <v>2</v>
      </c>
      <c r="W4" s="15">
        <v>4</v>
      </c>
      <c r="X4" s="15">
        <v>4</v>
      </c>
      <c r="Y4" s="15">
        <v>4</v>
      </c>
      <c r="Z4" s="15">
        <v>4</v>
      </c>
      <c r="AA4" s="15">
        <v>2</v>
      </c>
      <c r="AB4" s="16"/>
      <c r="AC4" s="53"/>
      <c r="AD4" s="14">
        <v>2</v>
      </c>
      <c r="AE4" s="15">
        <v>1</v>
      </c>
      <c r="AF4" s="15">
        <v>4</v>
      </c>
      <c r="AG4" s="15">
        <v>1</v>
      </c>
      <c r="AH4" s="15">
        <v>4</v>
      </c>
      <c r="AI4" s="15">
        <v>2</v>
      </c>
      <c r="AJ4" s="15">
        <v>4</v>
      </c>
      <c r="AK4" s="15">
        <v>4</v>
      </c>
      <c r="AL4" s="15">
        <v>4</v>
      </c>
      <c r="AM4" s="15">
        <v>2</v>
      </c>
      <c r="AN4" s="15">
        <v>4</v>
      </c>
      <c r="AO4" s="15">
        <v>2</v>
      </c>
      <c r="AP4" s="16"/>
      <c r="AQ4" s="54"/>
    </row>
    <row r="5" spans="1:43" x14ac:dyDescent="0.25">
      <c r="A5" s="69"/>
      <c r="B5" s="39">
        <v>2</v>
      </c>
      <c r="C5" s="40">
        <v>3</v>
      </c>
      <c r="D5" s="40">
        <v>4</v>
      </c>
      <c r="E5" s="40">
        <v>4</v>
      </c>
      <c r="F5" s="40">
        <v>1</v>
      </c>
      <c r="G5" s="40">
        <v>3</v>
      </c>
      <c r="H5" s="40">
        <v>0</v>
      </c>
      <c r="I5" s="40">
        <v>1</v>
      </c>
      <c r="J5" s="40">
        <v>1</v>
      </c>
      <c r="K5" s="40">
        <v>1</v>
      </c>
      <c r="L5" s="40">
        <v>1</v>
      </c>
      <c r="M5" s="41">
        <v>3</v>
      </c>
      <c r="N5" s="24">
        <f>SUM(B5:M5)</f>
        <v>24</v>
      </c>
      <c r="O5" s="52">
        <f>N5*C69</f>
        <v>50</v>
      </c>
      <c r="P5" s="42">
        <v>0</v>
      </c>
      <c r="Q5" s="40">
        <v>3</v>
      </c>
      <c r="R5" s="40">
        <v>3</v>
      </c>
      <c r="S5" s="40">
        <v>4</v>
      </c>
      <c r="T5" s="40">
        <v>3</v>
      </c>
      <c r="U5" s="40">
        <v>3</v>
      </c>
      <c r="V5" s="40">
        <v>1</v>
      </c>
      <c r="W5" s="40">
        <v>1</v>
      </c>
      <c r="X5" s="40">
        <v>3</v>
      </c>
      <c r="Y5" s="40">
        <v>1</v>
      </c>
      <c r="Z5" s="40">
        <v>3</v>
      </c>
      <c r="AA5" s="40">
        <v>3</v>
      </c>
      <c r="AB5" s="24">
        <f>SUM(P5:AA5)</f>
        <v>28</v>
      </c>
      <c r="AC5" s="52">
        <f>AB5*C69</f>
        <v>58.333333333333336</v>
      </c>
      <c r="AD5" s="39">
        <v>1</v>
      </c>
      <c r="AE5" s="40">
        <v>4</v>
      </c>
      <c r="AF5" s="40">
        <v>3</v>
      </c>
      <c r="AG5" s="40">
        <v>4</v>
      </c>
      <c r="AH5" s="40">
        <v>3</v>
      </c>
      <c r="AI5" s="40">
        <v>3</v>
      </c>
      <c r="AJ5" s="40">
        <v>3</v>
      </c>
      <c r="AK5" s="40">
        <v>1</v>
      </c>
      <c r="AL5" s="40">
        <v>3</v>
      </c>
      <c r="AM5" s="40">
        <v>3</v>
      </c>
      <c r="AN5" s="40">
        <v>3</v>
      </c>
      <c r="AO5" s="40">
        <v>3</v>
      </c>
      <c r="AP5" s="24">
        <f>SUM(AD5:AO5)</f>
        <v>34</v>
      </c>
      <c r="AQ5" s="55">
        <f>AP5*C69</f>
        <v>70.833333333333343</v>
      </c>
    </row>
    <row r="6" spans="1:43" x14ac:dyDescent="0.25">
      <c r="A6" s="68">
        <v>1</v>
      </c>
      <c r="B6" s="14">
        <v>4</v>
      </c>
      <c r="C6" s="15">
        <v>1</v>
      </c>
      <c r="D6" s="15">
        <v>4</v>
      </c>
      <c r="E6" s="15">
        <v>1</v>
      </c>
      <c r="F6" s="15">
        <v>2</v>
      </c>
      <c r="G6" s="15">
        <v>3</v>
      </c>
      <c r="H6" s="15">
        <v>1</v>
      </c>
      <c r="I6" s="15">
        <v>3</v>
      </c>
      <c r="J6" s="15">
        <v>3</v>
      </c>
      <c r="K6" s="15">
        <v>3</v>
      </c>
      <c r="L6" s="15">
        <v>2</v>
      </c>
      <c r="M6" s="16">
        <v>2</v>
      </c>
      <c r="N6" s="16"/>
      <c r="O6" s="53"/>
      <c r="P6" s="17">
        <v>4</v>
      </c>
      <c r="Q6" s="15">
        <v>1</v>
      </c>
      <c r="R6" s="15">
        <v>4</v>
      </c>
      <c r="S6" s="15">
        <v>1</v>
      </c>
      <c r="T6" s="15">
        <v>4</v>
      </c>
      <c r="U6" s="15">
        <v>2</v>
      </c>
      <c r="V6" s="15">
        <v>4</v>
      </c>
      <c r="W6" s="15">
        <v>2</v>
      </c>
      <c r="X6" s="15">
        <v>3</v>
      </c>
      <c r="Y6" s="15">
        <v>4</v>
      </c>
      <c r="Z6" s="15">
        <v>4</v>
      </c>
      <c r="AA6" s="15">
        <v>3</v>
      </c>
      <c r="AB6" s="16"/>
      <c r="AC6" s="53"/>
      <c r="AD6" s="14">
        <v>2</v>
      </c>
      <c r="AE6" s="15">
        <v>2</v>
      </c>
      <c r="AF6" s="15">
        <v>4</v>
      </c>
      <c r="AG6" s="15">
        <v>1</v>
      </c>
      <c r="AH6" s="15">
        <v>2</v>
      </c>
      <c r="AI6" s="15">
        <v>2</v>
      </c>
      <c r="AJ6" s="15">
        <v>3</v>
      </c>
      <c r="AK6" s="15">
        <v>3</v>
      </c>
      <c r="AL6" s="15">
        <v>4</v>
      </c>
      <c r="AM6" s="15">
        <v>2</v>
      </c>
      <c r="AN6" s="15">
        <v>5</v>
      </c>
      <c r="AO6" s="15">
        <v>1</v>
      </c>
      <c r="AP6" s="16"/>
      <c r="AQ6" s="54"/>
    </row>
    <row r="7" spans="1:43" x14ac:dyDescent="0.25">
      <c r="A7" s="69"/>
      <c r="B7" s="39">
        <v>3</v>
      </c>
      <c r="C7" s="40">
        <v>4</v>
      </c>
      <c r="D7" s="40">
        <v>3</v>
      </c>
      <c r="E7" s="40">
        <v>4</v>
      </c>
      <c r="F7" s="40">
        <v>1</v>
      </c>
      <c r="G7" s="40">
        <v>2</v>
      </c>
      <c r="H7" s="40">
        <v>0</v>
      </c>
      <c r="I7" s="40">
        <v>2</v>
      </c>
      <c r="J7" s="40">
        <v>2</v>
      </c>
      <c r="K7" s="40">
        <v>2</v>
      </c>
      <c r="L7" s="40">
        <v>1</v>
      </c>
      <c r="M7" s="41">
        <v>3</v>
      </c>
      <c r="N7" s="24">
        <f>SUM(B7:M7)</f>
        <v>27</v>
      </c>
      <c r="O7" s="52">
        <f>N7*C69</f>
        <v>56.250000000000007</v>
      </c>
      <c r="P7" s="42">
        <v>3</v>
      </c>
      <c r="Q7" s="40">
        <v>4</v>
      </c>
      <c r="R7" s="40">
        <v>3</v>
      </c>
      <c r="S7" s="40">
        <v>4</v>
      </c>
      <c r="T7" s="40">
        <v>3</v>
      </c>
      <c r="U7" s="40">
        <v>3</v>
      </c>
      <c r="V7" s="40">
        <v>3</v>
      </c>
      <c r="W7" s="40">
        <v>3</v>
      </c>
      <c r="X7" s="40">
        <v>2</v>
      </c>
      <c r="Y7" s="40">
        <v>1</v>
      </c>
      <c r="Z7" s="40">
        <v>3</v>
      </c>
      <c r="AA7" s="40">
        <v>2</v>
      </c>
      <c r="AB7" s="24">
        <f>SUM(P7:AA7)</f>
        <v>34</v>
      </c>
      <c r="AC7" s="52">
        <f>AB7*C69</f>
        <v>70.833333333333343</v>
      </c>
      <c r="AD7" s="39">
        <v>1</v>
      </c>
      <c r="AE7" s="40">
        <v>3</v>
      </c>
      <c r="AF7" s="40">
        <v>3</v>
      </c>
      <c r="AG7" s="40">
        <v>4</v>
      </c>
      <c r="AH7" s="40">
        <v>1</v>
      </c>
      <c r="AI7" s="40">
        <v>3</v>
      </c>
      <c r="AJ7" s="40">
        <v>2</v>
      </c>
      <c r="AK7" s="40">
        <v>2</v>
      </c>
      <c r="AL7" s="40">
        <v>3</v>
      </c>
      <c r="AM7" s="40">
        <v>3</v>
      </c>
      <c r="AN7" s="40">
        <v>4</v>
      </c>
      <c r="AO7" s="40">
        <v>4</v>
      </c>
      <c r="AP7" s="24">
        <f>SUM(AD7:AO7)</f>
        <v>33</v>
      </c>
      <c r="AQ7" s="55">
        <f>AP7*C69</f>
        <v>68.75</v>
      </c>
    </row>
    <row r="8" spans="1:43" x14ac:dyDescent="0.25">
      <c r="A8" s="68">
        <v>1</v>
      </c>
      <c r="B8" s="14">
        <v>5</v>
      </c>
      <c r="C8" s="15">
        <v>1</v>
      </c>
      <c r="D8" s="15">
        <v>5</v>
      </c>
      <c r="E8" s="15">
        <v>1</v>
      </c>
      <c r="F8" s="15">
        <v>1</v>
      </c>
      <c r="G8" s="15">
        <v>5</v>
      </c>
      <c r="H8" s="15">
        <v>1</v>
      </c>
      <c r="I8" s="15">
        <v>5</v>
      </c>
      <c r="J8" s="15">
        <v>1</v>
      </c>
      <c r="K8" s="15">
        <v>5</v>
      </c>
      <c r="L8" s="15">
        <v>1</v>
      </c>
      <c r="M8" s="16">
        <v>1</v>
      </c>
      <c r="N8" s="16"/>
      <c r="O8" s="53"/>
      <c r="P8" s="17">
        <v>5</v>
      </c>
      <c r="Q8" s="15">
        <v>1</v>
      </c>
      <c r="R8" s="15">
        <v>5</v>
      </c>
      <c r="S8" s="15">
        <v>1</v>
      </c>
      <c r="T8" s="15">
        <v>1</v>
      </c>
      <c r="U8" s="15">
        <v>5</v>
      </c>
      <c r="V8" s="15">
        <v>1</v>
      </c>
      <c r="W8" s="15">
        <v>5</v>
      </c>
      <c r="X8" s="15">
        <v>1</v>
      </c>
      <c r="Y8" s="15">
        <v>5</v>
      </c>
      <c r="Z8" s="15">
        <v>1</v>
      </c>
      <c r="AA8" s="15">
        <v>5</v>
      </c>
      <c r="AB8" s="16"/>
      <c r="AC8" s="53"/>
      <c r="AD8" s="14">
        <v>5</v>
      </c>
      <c r="AE8" s="15">
        <v>1</v>
      </c>
      <c r="AF8" s="15">
        <v>5</v>
      </c>
      <c r="AG8" s="15">
        <v>5</v>
      </c>
      <c r="AH8" s="15">
        <v>1</v>
      </c>
      <c r="AI8" s="15">
        <v>5</v>
      </c>
      <c r="AJ8" s="15">
        <v>1</v>
      </c>
      <c r="AK8" s="15">
        <v>5</v>
      </c>
      <c r="AL8" s="15">
        <v>1</v>
      </c>
      <c r="AM8" s="15">
        <v>1</v>
      </c>
      <c r="AN8" s="15">
        <v>1</v>
      </c>
      <c r="AO8" s="15">
        <v>5</v>
      </c>
      <c r="AP8" s="16"/>
      <c r="AQ8" s="54"/>
    </row>
    <row r="9" spans="1:43" x14ac:dyDescent="0.25">
      <c r="A9" s="69"/>
      <c r="B9" s="39">
        <v>4</v>
      </c>
      <c r="C9" s="40">
        <v>4</v>
      </c>
      <c r="D9" s="40">
        <v>4</v>
      </c>
      <c r="E9" s="40">
        <v>4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1">
        <v>4</v>
      </c>
      <c r="N9" s="24">
        <f>SUM(B9:M9)</f>
        <v>20</v>
      </c>
      <c r="O9" s="52">
        <f>N9*C69</f>
        <v>41.666666666666671</v>
      </c>
      <c r="P9" s="42">
        <v>4</v>
      </c>
      <c r="Q9" s="40">
        <v>4</v>
      </c>
      <c r="R9" s="40">
        <v>4</v>
      </c>
      <c r="S9" s="40">
        <v>4</v>
      </c>
      <c r="T9" s="40">
        <v>0</v>
      </c>
      <c r="U9" s="40">
        <v>0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0</v>
      </c>
      <c r="AB9" s="24">
        <f>SUM(P9:AA9)</f>
        <v>16</v>
      </c>
      <c r="AC9" s="52">
        <f>AB9*C69</f>
        <v>33.333333333333336</v>
      </c>
      <c r="AD9" s="39">
        <v>4</v>
      </c>
      <c r="AE9" s="40">
        <v>4</v>
      </c>
      <c r="AF9" s="40">
        <v>4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4</v>
      </c>
      <c r="AN9" s="40">
        <v>0</v>
      </c>
      <c r="AO9" s="40">
        <v>0</v>
      </c>
      <c r="AP9" s="24">
        <f>SUM(AD9:AO9)</f>
        <v>16</v>
      </c>
      <c r="AQ9" s="55">
        <f>AP9*C69</f>
        <v>33.333333333333336</v>
      </c>
    </row>
    <row r="10" spans="1:43" x14ac:dyDescent="0.25">
      <c r="A10" s="68">
        <v>1</v>
      </c>
      <c r="B10" s="14">
        <v>4</v>
      </c>
      <c r="C10" s="15">
        <v>1</v>
      </c>
      <c r="D10" s="15">
        <v>4</v>
      </c>
      <c r="E10" s="15">
        <v>4</v>
      </c>
      <c r="F10" s="15">
        <v>2</v>
      </c>
      <c r="G10" s="15">
        <v>4</v>
      </c>
      <c r="H10" s="15">
        <v>1</v>
      </c>
      <c r="I10" s="15">
        <v>5</v>
      </c>
      <c r="J10" s="15">
        <v>4</v>
      </c>
      <c r="K10" s="15">
        <v>5</v>
      </c>
      <c r="L10" s="15">
        <v>4</v>
      </c>
      <c r="M10" s="16">
        <v>4</v>
      </c>
      <c r="N10" s="16"/>
      <c r="O10" s="53"/>
      <c r="P10" s="17">
        <v>4</v>
      </c>
      <c r="Q10" s="15">
        <v>2</v>
      </c>
      <c r="R10" s="15">
        <v>4</v>
      </c>
      <c r="S10" s="15">
        <v>3</v>
      </c>
      <c r="T10" s="15">
        <v>1</v>
      </c>
      <c r="U10" s="15">
        <v>4</v>
      </c>
      <c r="V10" s="15">
        <v>1</v>
      </c>
      <c r="W10" s="15">
        <v>5</v>
      </c>
      <c r="X10" s="15">
        <v>2</v>
      </c>
      <c r="Y10" s="15">
        <v>5</v>
      </c>
      <c r="Z10" s="15">
        <v>4</v>
      </c>
      <c r="AA10" s="15">
        <v>4</v>
      </c>
      <c r="AB10" s="16"/>
      <c r="AC10" s="53"/>
      <c r="AD10" s="14">
        <v>3</v>
      </c>
      <c r="AE10" s="15">
        <v>2</v>
      </c>
      <c r="AF10" s="15">
        <v>2</v>
      </c>
      <c r="AG10" s="15">
        <v>2</v>
      </c>
      <c r="AH10" s="15">
        <v>4</v>
      </c>
      <c r="AI10" s="15">
        <v>3</v>
      </c>
      <c r="AJ10" s="15">
        <v>1</v>
      </c>
      <c r="AK10" s="15">
        <v>5</v>
      </c>
      <c r="AL10" s="15">
        <v>4</v>
      </c>
      <c r="AM10" s="15">
        <v>3</v>
      </c>
      <c r="AN10" s="15">
        <v>4</v>
      </c>
      <c r="AO10" s="15">
        <v>1</v>
      </c>
      <c r="AP10" s="16"/>
      <c r="AQ10" s="54"/>
    </row>
    <row r="11" spans="1:43" x14ac:dyDescent="0.25">
      <c r="A11" s="69"/>
      <c r="B11" s="39">
        <v>3</v>
      </c>
      <c r="C11" s="40">
        <v>4</v>
      </c>
      <c r="D11" s="40">
        <v>3</v>
      </c>
      <c r="E11" s="40">
        <v>1</v>
      </c>
      <c r="F11" s="40">
        <v>1</v>
      </c>
      <c r="G11" s="40">
        <v>1</v>
      </c>
      <c r="H11" s="40">
        <v>0</v>
      </c>
      <c r="I11" s="40">
        <v>0</v>
      </c>
      <c r="J11" s="40">
        <v>3</v>
      </c>
      <c r="K11" s="40">
        <v>0</v>
      </c>
      <c r="L11" s="40">
        <v>3</v>
      </c>
      <c r="M11" s="41">
        <v>1</v>
      </c>
      <c r="N11" s="24">
        <f>SUM(B11:M11)</f>
        <v>20</v>
      </c>
      <c r="O11" s="52">
        <f>N11*C69</f>
        <v>41.666666666666671</v>
      </c>
      <c r="P11" s="42">
        <v>3</v>
      </c>
      <c r="Q11" s="40">
        <v>3</v>
      </c>
      <c r="R11" s="40">
        <v>3</v>
      </c>
      <c r="S11" s="40">
        <v>2</v>
      </c>
      <c r="T11" s="40">
        <v>0</v>
      </c>
      <c r="U11" s="40">
        <v>1</v>
      </c>
      <c r="V11" s="40">
        <v>0</v>
      </c>
      <c r="W11" s="40">
        <v>0</v>
      </c>
      <c r="X11" s="40">
        <v>1</v>
      </c>
      <c r="Y11" s="40">
        <v>0</v>
      </c>
      <c r="Z11" s="40">
        <v>3</v>
      </c>
      <c r="AA11" s="40">
        <v>1</v>
      </c>
      <c r="AB11" s="24">
        <f>SUM(P11:AA11)</f>
        <v>17</v>
      </c>
      <c r="AC11" s="52">
        <f>AB11*C69</f>
        <v>35.416666666666671</v>
      </c>
      <c r="AD11" s="39">
        <v>2</v>
      </c>
      <c r="AE11" s="40">
        <v>3</v>
      </c>
      <c r="AF11" s="40">
        <v>1</v>
      </c>
      <c r="AG11" s="40">
        <v>3</v>
      </c>
      <c r="AH11" s="40">
        <v>3</v>
      </c>
      <c r="AI11" s="40">
        <v>2</v>
      </c>
      <c r="AJ11" s="40">
        <v>0</v>
      </c>
      <c r="AK11" s="40">
        <v>0</v>
      </c>
      <c r="AL11" s="40">
        <v>3</v>
      </c>
      <c r="AM11" s="40">
        <v>2</v>
      </c>
      <c r="AN11" s="40">
        <v>3</v>
      </c>
      <c r="AO11" s="40">
        <v>4</v>
      </c>
      <c r="AP11" s="24">
        <f>SUM(AD11:AO11)</f>
        <v>26</v>
      </c>
      <c r="AQ11" s="55">
        <f>AP11*C69</f>
        <v>54.166666666666671</v>
      </c>
    </row>
    <row r="12" spans="1:43" x14ac:dyDescent="0.25">
      <c r="A12" s="68">
        <v>1</v>
      </c>
      <c r="B12" s="14">
        <v>4</v>
      </c>
      <c r="C12" s="15">
        <v>1</v>
      </c>
      <c r="D12" s="15">
        <v>5</v>
      </c>
      <c r="E12" s="15">
        <v>1</v>
      </c>
      <c r="F12" s="15">
        <v>3</v>
      </c>
      <c r="G12" s="15">
        <v>1</v>
      </c>
      <c r="H12" s="15">
        <v>1</v>
      </c>
      <c r="I12" s="15">
        <v>4</v>
      </c>
      <c r="J12" s="15">
        <v>2</v>
      </c>
      <c r="K12" s="15">
        <v>5</v>
      </c>
      <c r="L12" s="15">
        <v>1</v>
      </c>
      <c r="M12" s="16">
        <v>5</v>
      </c>
      <c r="N12" s="16"/>
      <c r="O12" s="53"/>
      <c r="P12" s="17">
        <v>3</v>
      </c>
      <c r="Q12" s="15">
        <v>1</v>
      </c>
      <c r="R12" s="15">
        <v>5</v>
      </c>
      <c r="S12" s="15">
        <v>1</v>
      </c>
      <c r="T12" s="15">
        <v>3</v>
      </c>
      <c r="U12" s="15">
        <v>1</v>
      </c>
      <c r="V12" s="15">
        <v>1</v>
      </c>
      <c r="W12" s="15">
        <v>5</v>
      </c>
      <c r="X12" s="15">
        <v>4</v>
      </c>
      <c r="Y12" s="15">
        <v>5</v>
      </c>
      <c r="Z12" s="15">
        <v>1</v>
      </c>
      <c r="AA12" s="15">
        <v>5</v>
      </c>
      <c r="AB12" s="16"/>
      <c r="AC12" s="53"/>
      <c r="AD12" s="14">
        <v>3</v>
      </c>
      <c r="AE12" s="15">
        <v>2</v>
      </c>
      <c r="AF12" s="15">
        <v>5</v>
      </c>
      <c r="AG12" s="15">
        <v>1</v>
      </c>
      <c r="AH12" s="15">
        <v>3</v>
      </c>
      <c r="AI12" s="15">
        <v>1</v>
      </c>
      <c r="AJ12" s="15">
        <v>4</v>
      </c>
      <c r="AK12" s="15">
        <v>4</v>
      </c>
      <c r="AL12" s="15">
        <v>3</v>
      </c>
      <c r="AM12" s="15">
        <v>2</v>
      </c>
      <c r="AN12" s="15">
        <v>1</v>
      </c>
      <c r="AO12" s="15">
        <v>3</v>
      </c>
      <c r="AP12" s="16"/>
      <c r="AQ12" s="54"/>
    </row>
    <row r="13" spans="1:43" x14ac:dyDescent="0.25">
      <c r="A13" s="69"/>
      <c r="B13" s="39">
        <v>3</v>
      </c>
      <c r="C13" s="40">
        <v>4</v>
      </c>
      <c r="D13" s="40">
        <v>4</v>
      </c>
      <c r="E13" s="40">
        <v>4</v>
      </c>
      <c r="F13" s="40">
        <v>2</v>
      </c>
      <c r="G13" s="40">
        <v>4</v>
      </c>
      <c r="H13" s="40">
        <v>0</v>
      </c>
      <c r="I13" s="40">
        <v>1</v>
      </c>
      <c r="J13" s="40">
        <v>1</v>
      </c>
      <c r="K13" s="40">
        <v>0</v>
      </c>
      <c r="L13" s="40">
        <v>0</v>
      </c>
      <c r="M13" s="41">
        <v>0</v>
      </c>
      <c r="N13" s="24">
        <f>SUM(B13:M13)</f>
        <v>23</v>
      </c>
      <c r="O13" s="52">
        <f>N13*C69</f>
        <v>47.916666666666671</v>
      </c>
      <c r="P13" s="42">
        <v>2</v>
      </c>
      <c r="Q13" s="40">
        <v>4</v>
      </c>
      <c r="R13" s="40">
        <v>4</v>
      </c>
      <c r="S13" s="40">
        <v>4</v>
      </c>
      <c r="T13" s="40">
        <v>2</v>
      </c>
      <c r="U13" s="40">
        <v>4</v>
      </c>
      <c r="V13" s="40">
        <v>0</v>
      </c>
      <c r="W13" s="40">
        <v>0</v>
      </c>
      <c r="X13" s="40">
        <v>3</v>
      </c>
      <c r="Y13" s="40">
        <v>0</v>
      </c>
      <c r="Z13" s="40">
        <v>0</v>
      </c>
      <c r="AA13" s="40">
        <v>0</v>
      </c>
      <c r="AB13" s="24">
        <f>SUM(P13:AA13)</f>
        <v>23</v>
      </c>
      <c r="AC13" s="52">
        <f>AB13*C69</f>
        <v>47.916666666666671</v>
      </c>
      <c r="AD13" s="39">
        <v>2</v>
      </c>
      <c r="AE13" s="40">
        <v>3</v>
      </c>
      <c r="AF13" s="40">
        <v>4</v>
      </c>
      <c r="AG13" s="40">
        <v>0</v>
      </c>
      <c r="AH13" s="40">
        <v>2</v>
      </c>
      <c r="AI13" s="40">
        <v>4</v>
      </c>
      <c r="AJ13" s="40">
        <v>3</v>
      </c>
      <c r="AK13" s="40">
        <v>1</v>
      </c>
      <c r="AL13" s="40">
        <v>2</v>
      </c>
      <c r="AM13" s="40">
        <v>3</v>
      </c>
      <c r="AN13" s="40">
        <v>0</v>
      </c>
      <c r="AO13" s="40">
        <v>2</v>
      </c>
      <c r="AP13" s="24">
        <f>SUM(AD13:AO13)</f>
        <v>26</v>
      </c>
      <c r="AQ13" s="55">
        <f>AP13*C69</f>
        <v>54.166666666666671</v>
      </c>
    </row>
    <row r="14" spans="1:43" x14ac:dyDescent="0.25">
      <c r="A14" s="68">
        <v>1</v>
      </c>
      <c r="B14" s="14">
        <v>5</v>
      </c>
      <c r="C14" s="15">
        <v>1</v>
      </c>
      <c r="D14" s="15">
        <v>5</v>
      </c>
      <c r="E14" s="15">
        <v>1</v>
      </c>
      <c r="F14" s="15">
        <v>1</v>
      </c>
      <c r="G14" s="15">
        <v>5</v>
      </c>
      <c r="H14" s="15">
        <v>1</v>
      </c>
      <c r="I14" s="15">
        <v>5</v>
      </c>
      <c r="J14" s="15">
        <v>1</v>
      </c>
      <c r="K14" s="15">
        <v>5</v>
      </c>
      <c r="L14" s="15">
        <v>1</v>
      </c>
      <c r="M14" s="16">
        <v>5</v>
      </c>
      <c r="N14" s="16"/>
      <c r="O14" s="53"/>
      <c r="P14" s="17">
        <v>5</v>
      </c>
      <c r="Q14" s="15">
        <v>1</v>
      </c>
      <c r="R14" s="15">
        <v>5</v>
      </c>
      <c r="S14" s="15">
        <v>1</v>
      </c>
      <c r="T14" s="15">
        <v>1</v>
      </c>
      <c r="U14" s="15">
        <v>5</v>
      </c>
      <c r="V14" s="15">
        <v>5</v>
      </c>
      <c r="W14" s="15">
        <v>4</v>
      </c>
      <c r="X14" s="15">
        <v>1</v>
      </c>
      <c r="Y14" s="15">
        <v>5</v>
      </c>
      <c r="Z14" s="15">
        <v>1</v>
      </c>
      <c r="AA14" s="15">
        <v>5</v>
      </c>
      <c r="AB14" s="16"/>
      <c r="AC14" s="53"/>
      <c r="AD14" s="14">
        <v>5</v>
      </c>
      <c r="AE14" s="15">
        <v>3</v>
      </c>
      <c r="AF14" s="15">
        <v>5</v>
      </c>
      <c r="AG14" s="15">
        <v>1</v>
      </c>
      <c r="AH14" s="15">
        <v>1</v>
      </c>
      <c r="AI14" s="15">
        <v>4</v>
      </c>
      <c r="AJ14" s="15">
        <v>3</v>
      </c>
      <c r="AK14" s="15">
        <v>4</v>
      </c>
      <c r="AL14" s="15">
        <v>3</v>
      </c>
      <c r="AM14" s="15">
        <v>3</v>
      </c>
      <c r="AN14" s="15">
        <v>2</v>
      </c>
      <c r="AO14" s="15">
        <v>1</v>
      </c>
      <c r="AP14" s="16"/>
      <c r="AQ14" s="54"/>
    </row>
    <row r="15" spans="1:43" x14ac:dyDescent="0.25">
      <c r="A15" s="69"/>
      <c r="B15" s="39">
        <v>4</v>
      </c>
      <c r="C15" s="40">
        <v>4</v>
      </c>
      <c r="D15" s="40">
        <v>4</v>
      </c>
      <c r="E15" s="40">
        <v>4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1">
        <v>0</v>
      </c>
      <c r="N15" s="24">
        <f>SUM(B15:M15)</f>
        <v>16</v>
      </c>
      <c r="O15" s="52">
        <f>N15*C69</f>
        <v>33.333333333333336</v>
      </c>
      <c r="P15" s="42">
        <v>4</v>
      </c>
      <c r="Q15" s="40">
        <v>4</v>
      </c>
      <c r="R15" s="40">
        <v>4</v>
      </c>
      <c r="S15" s="40">
        <v>4</v>
      </c>
      <c r="T15" s="40">
        <v>0</v>
      </c>
      <c r="U15" s="40">
        <v>0</v>
      </c>
      <c r="V15" s="40">
        <v>4</v>
      </c>
      <c r="W15" s="40">
        <v>1</v>
      </c>
      <c r="X15" s="40">
        <v>0</v>
      </c>
      <c r="Y15" s="40">
        <v>0</v>
      </c>
      <c r="Z15" s="40">
        <v>0</v>
      </c>
      <c r="AA15" s="40">
        <v>0</v>
      </c>
      <c r="AB15" s="24">
        <f>SUM(P15:AA15)</f>
        <v>21</v>
      </c>
      <c r="AC15" s="52">
        <f>AB15*C69</f>
        <v>43.75</v>
      </c>
      <c r="AD15" s="39">
        <v>4</v>
      </c>
      <c r="AE15" s="40">
        <v>2</v>
      </c>
      <c r="AF15" s="40">
        <v>4</v>
      </c>
      <c r="AG15" s="40">
        <v>0</v>
      </c>
      <c r="AH15" s="40">
        <v>0</v>
      </c>
      <c r="AI15" s="40">
        <v>1</v>
      </c>
      <c r="AJ15" s="40">
        <v>2</v>
      </c>
      <c r="AK15" s="40">
        <v>1</v>
      </c>
      <c r="AL15" s="40">
        <v>2</v>
      </c>
      <c r="AM15" s="40">
        <v>2</v>
      </c>
      <c r="AN15" s="40">
        <v>1</v>
      </c>
      <c r="AO15" s="40">
        <v>4</v>
      </c>
      <c r="AP15" s="24">
        <f>SUM(AD15:AO15)</f>
        <v>23</v>
      </c>
      <c r="AQ15" s="55">
        <f>AP15*C69</f>
        <v>47.916666666666671</v>
      </c>
    </row>
    <row r="16" spans="1:43" x14ac:dyDescent="0.25">
      <c r="A16" s="68">
        <v>1</v>
      </c>
      <c r="B16" s="14">
        <v>5</v>
      </c>
      <c r="C16" s="15">
        <v>1</v>
      </c>
      <c r="D16" s="15">
        <v>4</v>
      </c>
      <c r="E16" s="15">
        <v>1</v>
      </c>
      <c r="F16" s="15">
        <v>2</v>
      </c>
      <c r="G16" s="15">
        <v>2</v>
      </c>
      <c r="H16" s="15">
        <v>1</v>
      </c>
      <c r="I16" s="15">
        <v>5</v>
      </c>
      <c r="J16" s="15">
        <v>2</v>
      </c>
      <c r="K16" s="15">
        <v>3</v>
      </c>
      <c r="L16" s="15">
        <v>3</v>
      </c>
      <c r="M16" s="16">
        <v>1</v>
      </c>
      <c r="N16" s="16"/>
      <c r="O16" s="53"/>
      <c r="P16" s="17">
        <v>5</v>
      </c>
      <c r="Q16" s="15">
        <v>1</v>
      </c>
      <c r="R16" s="15">
        <v>4</v>
      </c>
      <c r="S16" s="15">
        <v>2</v>
      </c>
      <c r="T16" s="15">
        <v>3</v>
      </c>
      <c r="U16" s="15">
        <v>3</v>
      </c>
      <c r="V16" s="15">
        <v>1</v>
      </c>
      <c r="W16" s="15">
        <v>5</v>
      </c>
      <c r="X16" s="15">
        <v>3</v>
      </c>
      <c r="Y16" s="15">
        <v>3</v>
      </c>
      <c r="Z16" s="15">
        <v>3</v>
      </c>
      <c r="AA16" s="15">
        <v>1</v>
      </c>
      <c r="AB16" s="16"/>
      <c r="AC16" s="53"/>
      <c r="AD16" s="14">
        <v>5</v>
      </c>
      <c r="AE16" s="15">
        <v>1</v>
      </c>
      <c r="AF16" s="15">
        <v>4</v>
      </c>
      <c r="AG16" s="15">
        <v>2</v>
      </c>
      <c r="AH16" s="15">
        <v>3</v>
      </c>
      <c r="AI16" s="15">
        <v>3</v>
      </c>
      <c r="AJ16" s="15">
        <v>1</v>
      </c>
      <c r="AK16" s="15">
        <v>5</v>
      </c>
      <c r="AL16" s="15">
        <v>3</v>
      </c>
      <c r="AM16" s="15">
        <v>2</v>
      </c>
      <c r="AN16" s="15">
        <v>3</v>
      </c>
      <c r="AO16" s="15">
        <v>1</v>
      </c>
      <c r="AP16" s="16"/>
      <c r="AQ16" s="54"/>
    </row>
    <row r="17" spans="1:43" x14ac:dyDescent="0.25">
      <c r="A17" s="69"/>
      <c r="B17" s="39">
        <v>4</v>
      </c>
      <c r="C17" s="40">
        <v>4</v>
      </c>
      <c r="D17" s="40">
        <v>3</v>
      </c>
      <c r="E17" s="40">
        <v>4</v>
      </c>
      <c r="F17" s="40">
        <v>1</v>
      </c>
      <c r="G17" s="40">
        <v>3</v>
      </c>
      <c r="H17" s="40">
        <v>0</v>
      </c>
      <c r="I17" s="40">
        <v>0</v>
      </c>
      <c r="J17" s="40">
        <v>1</v>
      </c>
      <c r="K17" s="40">
        <v>2</v>
      </c>
      <c r="L17" s="40">
        <v>2</v>
      </c>
      <c r="M17" s="41">
        <v>4</v>
      </c>
      <c r="N17" s="24">
        <f>SUM(B17:M17)</f>
        <v>28</v>
      </c>
      <c r="O17" s="52">
        <f>N19*C69</f>
        <v>39.583333333333336</v>
      </c>
      <c r="P17" s="42">
        <v>4</v>
      </c>
      <c r="Q17" s="40">
        <v>4</v>
      </c>
      <c r="R17" s="40">
        <v>3</v>
      </c>
      <c r="S17" s="40">
        <v>3</v>
      </c>
      <c r="T17" s="40">
        <v>2</v>
      </c>
      <c r="U17" s="40">
        <v>2</v>
      </c>
      <c r="V17" s="40">
        <v>0</v>
      </c>
      <c r="W17" s="40">
        <v>0</v>
      </c>
      <c r="X17" s="40">
        <v>2</v>
      </c>
      <c r="Y17" s="40">
        <v>2</v>
      </c>
      <c r="Z17" s="40">
        <v>2</v>
      </c>
      <c r="AA17" s="40">
        <v>4</v>
      </c>
      <c r="AB17" s="24">
        <f>SUM(P17:AA17)</f>
        <v>28</v>
      </c>
      <c r="AC17" s="52">
        <f>AB19*C69</f>
        <v>43.75</v>
      </c>
      <c r="AD17" s="39">
        <v>4</v>
      </c>
      <c r="AE17" s="40">
        <v>4</v>
      </c>
      <c r="AF17" s="40">
        <v>3</v>
      </c>
      <c r="AG17" s="40">
        <v>3</v>
      </c>
      <c r="AH17" s="40">
        <v>2</v>
      </c>
      <c r="AI17" s="40">
        <v>2</v>
      </c>
      <c r="AJ17" s="40">
        <v>0</v>
      </c>
      <c r="AK17" s="40">
        <v>0</v>
      </c>
      <c r="AL17" s="40">
        <v>2</v>
      </c>
      <c r="AM17" s="40">
        <v>3</v>
      </c>
      <c r="AN17" s="40">
        <v>2</v>
      </c>
      <c r="AO17" s="40">
        <v>4</v>
      </c>
      <c r="AP17" s="24">
        <f>SUM(AD17:AO17)</f>
        <v>29</v>
      </c>
      <c r="AQ17" s="55">
        <f>AP19*C69</f>
        <v>58.333333333333336</v>
      </c>
    </row>
    <row r="18" spans="1:43" x14ac:dyDescent="0.25">
      <c r="A18" s="68">
        <v>1</v>
      </c>
      <c r="B18" s="14">
        <v>4</v>
      </c>
      <c r="C18" s="15">
        <v>1</v>
      </c>
      <c r="D18" s="15">
        <v>5</v>
      </c>
      <c r="E18" s="15">
        <v>2</v>
      </c>
      <c r="F18" s="15">
        <v>1</v>
      </c>
      <c r="G18" s="15">
        <v>5</v>
      </c>
      <c r="H18" s="15">
        <v>1</v>
      </c>
      <c r="I18" s="15">
        <v>3</v>
      </c>
      <c r="J18" s="15">
        <v>1</v>
      </c>
      <c r="K18" s="15">
        <v>4</v>
      </c>
      <c r="L18" s="15">
        <v>1</v>
      </c>
      <c r="M18" s="16">
        <v>3</v>
      </c>
      <c r="N18" s="16"/>
      <c r="O18" s="53"/>
      <c r="P18" s="17">
        <v>4</v>
      </c>
      <c r="Q18" s="15">
        <v>2</v>
      </c>
      <c r="R18" s="15">
        <v>5</v>
      </c>
      <c r="S18" s="15">
        <v>2</v>
      </c>
      <c r="T18" s="15">
        <v>2</v>
      </c>
      <c r="U18" s="15">
        <v>5</v>
      </c>
      <c r="V18" s="15">
        <v>2</v>
      </c>
      <c r="W18" s="15">
        <v>4</v>
      </c>
      <c r="X18" s="15">
        <v>1</v>
      </c>
      <c r="Y18" s="15">
        <v>3</v>
      </c>
      <c r="Z18" s="15">
        <v>2</v>
      </c>
      <c r="AA18" s="15">
        <v>3</v>
      </c>
      <c r="AB18" s="16"/>
      <c r="AC18" s="53"/>
      <c r="AD18" s="14">
        <v>4</v>
      </c>
      <c r="AE18" s="15">
        <v>2</v>
      </c>
      <c r="AF18" s="15">
        <v>4</v>
      </c>
      <c r="AG18" s="15">
        <v>2</v>
      </c>
      <c r="AH18" s="15">
        <v>3</v>
      </c>
      <c r="AI18" s="15">
        <v>2</v>
      </c>
      <c r="AJ18" s="15">
        <v>1</v>
      </c>
      <c r="AK18" s="15">
        <v>3</v>
      </c>
      <c r="AL18" s="15">
        <v>4</v>
      </c>
      <c r="AM18" s="15">
        <v>4</v>
      </c>
      <c r="AN18" s="15">
        <v>3</v>
      </c>
      <c r="AO18" s="15">
        <v>2</v>
      </c>
      <c r="AP18" s="16"/>
      <c r="AQ18" s="54"/>
    </row>
    <row r="19" spans="1:43" x14ac:dyDescent="0.25">
      <c r="A19" s="69"/>
      <c r="B19" s="39">
        <v>3</v>
      </c>
      <c r="C19" s="40">
        <v>4</v>
      </c>
      <c r="D19" s="40">
        <v>4</v>
      </c>
      <c r="E19" s="40">
        <v>3</v>
      </c>
      <c r="F19" s="40">
        <v>0</v>
      </c>
      <c r="G19" s="40">
        <v>0</v>
      </c>
      <c r="H19" s="40">
        <v>0</v>
      </c>
      <c r="I19" s="40">
        <v>2</v>
      </c>
      <c r="J19" s="40">
        <v>0</v>
      </c>
      <c r="K19" s="40">
        <v>1</v>
      </c>
      <c r="L19" s="40">
        <v>0</v>
      </c>
      <c r="M19" s="41">
        <v>2</v>
      </c>
      <c r="N19" s="24">
        <f>SUM(B19:M19)</f>
        <v>19</v>
      </c>
      <c r="O19" s="52">
        <f>N19*C69</f>
        <v>39.583333333333336</v>
      </c>
      <c r="P19" s="42">
        <v>3</v>
      </c>
      <c r="Q19" s="40">
        <v>3</v>
      </c>
      <c r="R19" s="40">
        <v>4</v>
      </c>
      <c r="S19" s="40">
        <v>3</v>
      </c>
      <c r="T19" s="40">
        <v>1</v>
      </c>
      <c r="U19" s="40">
        <v>0</v>
      </c>
      <c r="V19" s="40">
        <v>1</v>
      </c>
      <c r="W19" s="40">
        <v>1</v>
      </c>
      <c r="X19" s="40">
        <v>0</v>
      </c>
      <c r="Y19" s="40">
        <v>2</v>
      </c>
      <c r="Z19" s="40">
        <v>1</v>
      </c>
      <c r="AA19" s="40">
        <v>2</v>
      </c>
      <c r="AB19" s="24">
        <f>SUM(P19:AA19)</f>
        <v>21</v>
      </c>
      <c r="AC19" s="52">
        <f>AB19*C69</f>
        <v>43.75</v>
      </c>
      <c r="AD19" s="39">
        <v>3</v>
      </c>
      <c r="AE19" s="40">
        <v>3</v>
      </c>
      <c r="AF19" s="40">
        <v>3</v>
      </c>
      <c r="AG19" s="40">
        <v>3</v>
      </c>
      <c r="AH19" s="40">
        <v>2</v>
      </c>
      <c r="AI19" s="40">
        <v>3</v>
      </c>
      <c r="AJ19" s="40">
        <v>0</v>
      </c>
      <c r="AK19" s="40">
        <v>2</v>
      </c>
      <c r="AL19" s="40">
        <v>3</v>
      </c>
      <c r="AM19" s="40">
        <v>1</v>
      </c>
      <c r="AN19" s="40">
        <v>2</v>
      </c>
      <c r="AO19" s="40">
        <v>3</v>
      </c>
      <c r="AP19" s="24">
        <f>SUM(AD19:AO19)</f>
        <v>28</v>
      </c>
      <c r="AQ19" s="55">
        <f>AP19*C69</f>
        <v>58.333333333333336</v>
      </c>
    </row>
    <row r="20" spans="1:43" x14ac:dyDescent="0.25">
      <c r="A20" s="68">
        <v>1</v>
      </c>
      <c r="B20" s="14">
        <v>3</v>
      </c>
      <c r="C20" s="15">
        <v>1</v>
      </c>
      <c r="D20" s="15">
        <v>4</v>
      </c>
      <c r="E20" s="15">
        <v>1</v>
      </c>
      <c r="F20" s="15">
        <v>4</v>
      </c>
      <c r="G20" s="15">
        <v>2</v>
      </c>
      <c r="H20" s="15">
        <v>1</v>
      </c>
      <c r="I20" s="15">
        <v>5</v>
      </c>
      <c r="J20" s="15">
        <v>3</v>
      </c>
      <c r="K20" s="15">
        <v>4</v>
      </c>
      <c r="L20" s="15">
        <v>3</v>
      </c>
      <c r="M20" s="16">
        <v>2</v>
      </c>
      <c r="N20" s="16"/>
      <c r="O20" s="53"/>
      <c r="P20" s="17">
        <v>2</v>
      </c>
      <c r="Q20" s="15">
        <v>1</v>
      </c>
      <c r="R20" s="15">
        <v>5</v>
      </c>
      <c r="S20" s="15">
        <v>1</v>
      </c>
      <c r="T20" s="15">
        <v>3</v>
      </c>
      <c r="U20" s="15">
        <v>3</v>
      </c>
      <c r="V20" s="15">
        <v>1</v>
      </c>
      <c r="W20" s="15">
        <v>5</v>
      </c>
      <c r="X20" s="15">
        <v>3</v>
      </c>
      <c r="Y20" s="15">
        <v>4</v>
      </c>
      <c r="Z20" s="15">
        <v>3</v>
      </c>
      <c r="AA20" s="15">
        <v>1</v>
      </c>
      <c r="AB20" s="16"/>
      <c r="AC20" s="53"/>
      <c r="AD20" s="14">
        <v>5</v>
      </c>
      <c r="AE20" s="15">
        <v>1</v>
      </c>
      <c r="AF20" s="15">
        <v>5</v>
      </c>
      <c r="AG20" s="15">
        <v>1</v>
      </c>
      <c r="AH20" s="15">
        <v>3</v>
      </c>
      <c r="AI20" s="15">
        <v>3</v>
      </c>
      <c r="AJ20" s="15">
        <v>1</v>
      </c>
      <c r="AK20" s="15">
        <v>5</v>
      </c>
      <c r="AL20" s="15">
        <v>3</v>
      </c>
      <c r="AM20" s="15">
        <v>4</v>
      </c>
      <c r="AN20" s="15">
        <v>3</v>
      </c>
      <c r="AO20" s="15">
        <v>1</v>
      </c>
      <c r="AP20" s="16"/>
      <c r="AQ20" s="54"/>
    </row>
    <row r="21" spans="1:43" x14ac:dyDescent="0.25">
      <c r="A21" s="69"/>
      <c r="B21" s="39">
        <v>2</v>
      </c>
      <c r="C21" s="40">
        <v>4</v>
      </c>
      <c r="D21" s="40">
        <v>3</v>
      </c>
      <c r="E21" s="40">
        <v>4</v>
      </c>
      <c r="F21" s="40">
        <v>3</v>
      </c>
      <c r="G21" s="40">
        <v>3</v>
      </c>
      <c r="H21" s="40">
        <v>0</v>
      </c>
      <c r="I21" s="40">
        <v>0</v>
      </c>
      <c r="J21" s="40">
        <v>2</v>
      </c>
      <c r="K21" s="40">
        <v>1</v>
      </c>
      <c r="L21" s="40">
        <v>2</v>
      </c>
      <c r="M21" s="41">
        <v>3</v>
      </c>
      <c r="N21" s="24">
        <f>SUM(B21:M21)</f>
        <v>27</v>
      </c>
      <c r="O21" s="52">
        <f>N21*C69</f>
        <v>56.250000000000007</v>
      </c>
      <c r="P21" s="42">
        <v>1</v>
      </c>
      <c r="Q21" s="40">
        <v>4</v>
      </c>
      <c r="R21" s="40">
        <v>4</v>
      </c>
      <c r="S21" s="40">
        <v>4</v>
      </c>
      <c r="T21" s="40">
        <v>2</v>
      </c>
      <c r="U21" s="40">
        <v>2</v>
      </c>
      <c r="V21" s="40">
        <v>0</v>
      </c>
      <c r="W21" s="40">
        <v>0</v>
      </c>
      <c r="X21" s="40">
        <v>2</v>
      </c>
      <c r="Y21" s="40">
        <v>3</v>
      </c>
      <c r="Z21" s="40">
        <v>2</v>
      </c>
      <c r="AA21" s="40">
        <v>4</v>
      </c>
      <c r="AB21" s="24">
        <f>SUM(P21:AA21)</f>
        <v>28</v>
      </c>
      <c r="AC21" s="52">
        <f>AB21*C69</f>
        <v>58.333333333333336</v>
      </c>
      <c r="AD21" s="39">
        <v>4</v>
      </c>
      <c r="AE21" s="40">
        <v>4</v>
      </c>
      <c r="AF21" s="40">
        <v>4</v>
      </c>
      <c r="AG21" s="40">
        <v>4</v>
      </c>
      <c r="AH21" s="40">
        <v>2</v>
      </c>
      <c r="AI21" s="40">
        <v>2</v>
      </c>
      <c r="AJ21" s="40">
        <v>0</v>
      </c>
      <c r="AK21" s="40">
        <v>0</v>
      </c>
      <c r="AL21" s="40">
        <v>2</v>
      </c>
      <c r="AM21" s="40">
        <v>1</v>
      </c>
      <c r="AN21" s="40">
        <v>2</v>
      </c>
      <c r="AO21" s="40">
        <v>4</v>
      </c>
      <c r="AP21" s="24">
        <f>SUM(AD21:AO21)</f>
        <v>29</v>
      </c>
      <c r="AQ21" s="55">
        <f>AP21*C69</f>
        <v>60.416666666666671</v>
      </c>
    </row>
    <row r="22" spans="1:43" x14ac:dyDescent="0.25">
      <c r="A22" s="68">
        <v>1</v>
      </c>
      <c r="B22" s="14">
        <v>5</v>
      </c>
      <c r="C22" s="15">
        <v>4</v>
      </c>
      <c r="D22" s="15">
        <v>5</v>
      </c>
      <c r="E22" s="15">
        <v>1</v>
      </c>
      <c r="F22" s="15">
        <v>1</v>
      </c>
      <c r="G22" s="15">
        <v>5</v>
      </c>
      <c r="H22" s="15">
        <v>2</v>
      </c>
      <c r="I22" s="15">
        <v>4</v>
      </c>
      <c r="J22" s="15">
        <v>1</v>
      </c>
      <c r="K22" s="15">
        <v>3</v>
      </c>
      <c r="L22" s="15">
        <v>1</v>
      </c>
      <c r="M22" s="16">
        <v>3</v>
      </c>
      <c r="N22" s="16"/>
      <c r="O22" s="53"/>
      <c r="P22" s="17">
        <v>5</v>
      </c>
      <c r="Q22" s="15">
        <v>1</v>
      </c>
      <c r="R22" s="15">
        <v>5</v>
      </c>
      <c r="S22" s="15">
        <v>4</v>
      </c>
      <c r="T22" s="15">
        <v>1</v>
      </c>
      <c r="U22" s="15">
        <v>5</v>
      </c>
      <c r="V22" s="15">
        <v>1</v>
      </c>
      <c r="W22" s="15">
        <v>5</v>
      </c>
      <c r="X22" s="15">
        <v>1</v>
      </c>
      <c r="Y22" s="15">
        <v>5</v>
      </c>
      <c r="Z22" s="15">
        <v>1</v>
      </c>
      <c r="AA22" s="15">
        <v>3</v>
      </c>
      <c r="AB22" s="16"/>
      <c r="AC22" s="53"/>
      <c r="AD22" s="14">
        <v>5</v>
      </c>
      <c r="AE22" s="15">
        <v>1</v>
      </c>
      <c r="AF22" s="15">
        <v>5</v>
      </c>
      <c r="AG22" s="15">
        <v>2</v>
      </c>
      <c r="AH22" s="15">
        <v>4</v>
      </c>
      <c r="AI22" s="15">
        <v>5</v>
      </c>
      <c r="AJ22" s="15">
        <v>1</v>
      </c>
      <c r="AK22" s="15">
        <v>4</v>
      </c>
      <c r="AL22" s="15">
        <v>1</v>
      </c>
      <c r="AM22" s="15">
        <v>4</v>
      </c>
      <c r="AN22" s="15">
        <v>1</v>
      </c>
      <c r="AO22" s="15">
        <v>3</v>
      </c>
      <c r="AP22" s="16"/>
      <c r="AQ22" s="54"/>
    </row>
    <row r="23" spans="1:43" x14ac:dyDescent="0.25">
      <c r="A23" s="69"/>
      <c r="B23" s="39">
        <v>4</v>
      </c>
      <c r="C23" s="40">
        <v>1</v>
      </c>
      <c r="D23" s="40">
        <v>4</v>
      </c>
      <c r="E23" s="40">
        <v>4</v>
      </c>
      <c r="F23" s="40">
        <v>0</v>
      </c>
      <c r="G23" s="40">
        <v>0</v>
      </c>
      <c r="H23" s="40">
        <v>1</v>
      </c>
      <c r="I23" s="40">
        <v>1</v>
      </c>
      <c r="J23" s="40">
        <v>0</v>
      </c>
      <c r="K23" s="40">
        <v>2</v>
      </c>
      <c r="L23" s="40">
        <v>0</v>
      </c>
      <c r="M23" s="41">
        <v>2</v>
      </c>
      <c r="N23" s="24">
        <f>SUM(B23:M23)</f>
        <v>19</v>
      </c>
      <c r="O23" s="52">
        <f>N23*C69</f>
        <v>39.583333333333336</v>
      </c>
      <c r="P23" s="42">
        <v>4</v>
      </c>
      <c r="Q23" s="40">
        <v>4</v>
      </c>
      <c r="R23" s="40">
        <v>4</v>
      </c>
      <c r="S23" s="40">
        <v>1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2</v>
      </c>
      <c r="AB23" s="24">
        <f>SUM(P23:AA23)</f>
        <v>15</v>
      </c>
      <c r="AC23" s="52">
        <f>AB23*C69</f>
        <v>31.250000000000004</v>
      </c>
      <c r="AD23" s="39">
        <v>4</v>
      </c>
      <c r="AE23" s="40">
        <v>4</v>
      </c>
      <c r="AF23" s="40">
        <v>4</v>
      </c>
      <c r="AG23" s="40">
        <v>3</v>
      </c>
      <c r="AH23" s="40">
        <v>3</v>
      </c>
      <c r="AI23" s="40">
        <v>0</v>
      </c>
      <c r="AJ23" s="40">
        <v>0</v>
      </c>
      <c r="AK23" s="40">
        <v>1</v>
      </c>
      <c r="AL23" s="40">
        <v>0</v>
      </c>
      <c r="AM23" s="40">
        <v>1</v>
      </c>
      <c r="AN23" s="40">
        <v>0</v>
      </c>
      <c r="AO23" s="40">
        <v>2</v>
      </c>
      <c r="AP23" s="24">
        <f>SUM(AD23:AO23)</f>
        <v>22</v>
      </c>
      <c r="AQ23" s="55">
        <f>AP23*C69</f>
        <v>45.833333333333336</v>
      </c>
    </row>
    <row r="24" spans="1:43" x14ac:dyDescent="0.25">
      <c r="A24" s="68">
        <v>1</v>
      </c>
      <c r="B24" s="14">
        <v>5</v>
      </c>
      <c r="C24" s="15">
        <v>1</v>
      </c>
      <c r="D24" s="15">
        <v>5</v>
      </c>
      <c r="E24" s="15">
        <v>4</v>
      </c>
      <c r="F24" s="15">
        <v>3</v>
      </c>
      <c r="G24" s="15">
        <v>1</v>
      </c>
      <c r="H24" s="15">
        <v>1</v>
      </c>
      <c r="I24" s="15">
        <v>3</v>
      </c>
      <c r="J24" s="15">
        <v>3</v>
      </c>
      <c r="K24" s="15">
        <v>4</v>
      </c>
      <c r="L24" s="15">
        <v>3</v>
      </c>
      <c r="M24" s="16">
        <v>2</v>
      </c>
      <c r="N24" s="16"/>
      <c r="O24" s="53"/>
      <c r="P24" s="17">
        <v>2</v>
      </c>
      <c r="Q24" s="15">
        <v>3</v>
      </c>
      <c r="R24" s="15">
        <v>5</v>
      </c>
      <c r="S24" s="15">
        <v>4</v>
      </c>
      <c r="T24" s="15">
        <v>4</v>
      </c>
      <c r="U24" s="15">
        <v>1</v>
      </c>
      <c r="V24" s="15">
        <v>1</v>
      </c>
      <c r="W24" s="15">
        <v>5</v>
      </c>
      <c r="X24" s="15">
        <v>4</v>
      </c>
      <c r="Y24" s="15">
        <v>2</v>
      </c>
      <c r="Z24" s="15">
        <v>3</v>
      </c>
      <c r="AA24" s="15">
        <v>1</v>
      </c>
      <c r="AB24" s="16"/>
      <c r="AC24" s="53"/>
      <c r="AD24" s="14">
        <v>5</v>
      </c>
      <c r="AE24" s="15">
        <v>1</v>
      </c>
      <c r="AF24" s="15">
        <v>4</v>
      </c>
      <c r="AG24" s="15">
        <v>3</v>
      </c>
      <c r="AH24" s="15">
        <v>4</v>
      </c>
      <c r="AI24" s="15">
        <v>1</v>
      </c>
      <c r="AJ24" s="15">
        <v>1</v>
      </c>
      <c r="AK24" s="15">
        <v>4</v>
      </c>
      <c r="AL24" s="15">
        <v>5</v>
      </c>
      <c r="AM24" s="15">
        <v>3</v>
      </c>
      <c r="AN24" s="15">
        <v>5</v>
      </c>
      <c r="AO24" s="15">
        <v>2</v>
      </c>
      <c r="AP24" s="16"/>
      <c r="AQ24" s="54"/>
    </row>
    <row r="25" spans="1:43" x14ac:dyDescent="0.25">
      <c r="A25" s="69"/>
      <c r="B25" s="39">
        <v>4</v>
      </c>
      <c r="C25" s="40">
        <v>4</v>
      </c>
      <c r="D25" s="40">
        <v>4</v>
      </c>
      <c r="E25" s="40">
        <v>1</v>
      </c>
      <c r="F25" s="40">
        <v>2</v>
      </c>
      <c r="G25" s="40">
        <v>4</v>
      </c>
      <c r="H25" s="40">
        <v>0</v>
      </c>
      <c r="I25" s="40">
        <v>2</v>
      </c>
      <c r="J25" s="40">
        <v>2</v>
      </c>
      <c r="K25" s="40">
        <v>1</v>
      </c>
      <c r="L25" s="40">
        <v>2</v>
      </c>
      <c r="M25" s="41">
        <v>3</v>
      </c>
      <c r="N25" s="24">
        <f>SUM(B25:M25)</f>
        <v>29</v>
      </c>
      <c r="O25" s="52">
        <f>N25*C69</f>
        <v>60.416666666666671</v>
      </c>
      <c r="P25" s="42">
        <v>1</v>
      </c>
      <c r="Q25" s="40">
        <v>2</v>
      </c>
      <c r="R25" s="40">
        <v>4</v>
      </c>
      <c r="S25" s="40">
        <v>1</v>
      </c>
      <c r="T25" s="40">
        <v>3</v>
      </c>
      <c r="U25" s="40">
        <v>4</v>
      </c>
      <c r="V25" s="40">
        <v>0</v>
      </c>
      <c r="W25" s="40">
        <v>0</v>
      </c>
      <c r="X25" s="40">
        <v>3</v>
      </c>
      <c r="Y25" s="40">
        <v>3</v>
      </c>
      <c r="Z25" s="40">
        <v>2</v>
      </c>
      <c r="AA25" s="40">
        <v>4</v>
      </c>
      <c r="AB25" s="24">
        <f>SUM(P25:AA25)</f>
        <v>27</v>
      </c>
      <c r="AC25" s="52">
        <f>AB25*C69</f>
        <v>56.250000000000007</v>
      </c>
      <c r="AD25" s="39">
        <v>4</v>
      </c>
      <c r="AE25" s="40">
        <v>4</v>
      </c>
      <c r="AF25" s="40">
        <v>3</v>
      </c>
      <c r="AG25" s="40">
        <v>2</v>
      </c>
      <c r="AH25" s="40">
        <v>3</v>
      </c>
      <c r="AI25" s="40">
        <v>4</v>
      </c>
      <c r="AJ25" s="40">
        <v>0</v>
      </c>
      <c r="AK25" s="40">
        <v>1</v>
      </c>
      <c r="AL25" s="40">
        <v>4</v>
      </c>
      <c r="AM25" s="40">
        <v>2</v>
      </c>
      <c r="AN25" s="40">
        <v>4</v>
      </c>
      <c r="AO25" s="40">
        <v>3</v>
      </c>
      <c r="AP25" s="24">
        <f>SUM(AD25:AO25)</f>
        <v>34</v>
      </c>
      <c r="AQ25" s="55">
        <f>AP25*C69</f>
        <v>70.833333333333343</v>
      </c>
    </row>
    <row r="26" spans="1:43" x14ac:dyDescent="0.25">
      <c r="A26" s="68">
        <v>1</v>
      </c>
      <c r="B26" s="14">
        <v>4</v>
      </c>
      <c r="C26" s="15">
        <v>1</v>
      </c>
      <c r="D26" s="15">
        <v>5</v>
      </c>
      <c r="E26" s="15">
        <v>1</v>
      </c>
      <c r="F26" s="15">
        <v>4</v>
      </c>
      <c r="G26" s="15">
        <v>4</v>
      </c>
      <c r="H26" s="15">
        <v>1</v>
      </c>
      <c r="I26" s="15">
        <v>5</v>
      </c>
      <c r="J26" s="15">
        <v>2</v>
      </c>
      <c r="K26" s="15">
        <v>5</v>
      </c>
      <c r="L26" s="15">
        <v>4</v>
      </c>
      <c r="M26" s="16">
        <v>3</v>
      </c>
      <c r="N26" s="16"/>
      <c r="O26" s="53"/>
      <c r="P26" s="17">
        <v>4</v>
      </c>
      <c r="Q26" s="15">
        <v>3</v>
      </c>
      <c r="R26" s="15">
        <v>5</v>
      </c>
      <c r="S26" s="15">
        <v>1</v>
      </c>
      <c r="T26" s="15">
        <v>2</v>
      </c>
      <c r="U26" s="15">
        <v>4</v>
      </c>
      <c r="V26" s="15">
        <v>1</v>
      </c>
      <c r="W26" s="15">
        <v>5</v>
      </c>
      <c r="X26" s="15">
        <v>2</v>
      </c>
      <c r="Y26" s="15">
        <v>4</v>
      </c>
      <c r="Z26" s="15">
        <v>4</v>
      </c>
      <c r="AA26" s="15">
        <v>3</v>
      </c>
      <c r="AB26" s="16"/>
      <c r="AC26" s="53"/>
      <c r="AD26" s="14">
        <v>5</v>
      </c>
      <c r="AE26" s="15">
        <v>1</v>
      </c>
      <c r="AF26" s="15">
        <v>5</v>
      </c>
      <c r="AG26" s="15">
        <v>1</v>
      </c>
      <c r="AH26" s="15">
        <v>4</v>
      </c>
      <c r="AI26" s="15">
        <v>4</v>
      </c>
      <c r="AJ26" s="15">
        <v>1</v>
      </c>
      <c r="AK26" s="15">
        <v>5</v>
      </c>
      <c r="AL26" s="15">
        <v>2</v>
      </c>
      <c r="AM26" s="15">
        <v>3</v>
      </c>
      <c r="AN26" s="15">
        <v>4</v>
      </c>
      <c r="AO26" s="15">
        <v>3</v>
      </c>
      <c r="AP26" s="16"/>
      <c r="AQ26" s="54"/>
    </row>
    <row r="27" spans="1:43" x14ac:dyDescent="0.25">
      <c r="A27" s="69"/>
      <c r="B27" s="39">
        <v>3</v>
      </c>
      <c r="C27" s="40">
        <v>4</v>
      </c>
      <c r="D27" s="40">
        <v>4</v>
      </c>
      <c r="E27" s="40">
        <v>4</v>
      </c>
      <c r="F27" s="40">
        <v>3</v>
      </c>
      <c r="G27" s="40">
        <v>1</v>
      </c>
      <c r="H27" s="40">
        <v>0</v>
      </c>
      <c r="I27" s="40">
        <v>0</v>
      </c>
      <c r="J27" s="40">
        <v>1</v>
      </c>
      <c r="K27" s="40">
        <v>0</v>
      </c>
      <c r="L27" s="40">
        <v>3</v>
      </c>
      <c r="M27" s="41">
        <v>2</v>
      </c>
      <c r="N27" s="24">
        <f>SUM(B27:M27)</f>
        <v>25</v>
      </c>
      <c r="O27" s="52">
        <f>N27*C69</f>
        <v>52.083333333333336</v>
      </c>
      <c r="P27" s="42">
        <v>3</v>
      </c>
      <c r="Q27" s="40">
        <v>2</v>
      </c>
      <c r="R27" s="40">
        <v>4</v>
      </c>
      <c r="S27" s="40">
        <v>4</v>
      </c>
      <c r="T27" s="40">
        <v>1</v>
      </c>
      <c r="U27" s="40">
        <v>1</v>
      </c>
      <c r="V27" s="40">
        <v>0</v>
      </c>
      <c r="W27" s="40">
        <v>0</v>
      </c>
      <c r="X27" s="40">
        <v>1</v>
      </c>
      <c r="Y27" s="40">
        <v>3</v>
      </c>
      <c r="Z27" s="40">
        <v>3</v>
      </c>
      <c r="AA27" s="40">
        <v>2</v>
      </c>
      <c r="AB27" s="24">
        <f>SUM(P27:AA27)</f>
        <v>24</v>
      </c>
      <c r="AC27" s="52">
        <f>AB27*C69</f>
        <v>50</v>
      </c>
      <c r="AD27" s="39">
        <v>4</v>
      </c>
      <c r="AE27" s="40">
        <v>4</v>
      </c>
      <c r="AF27" s="40">
        <v>4</v>
      </c>
      <c r="AG27" s="40">
        <v>4</v>
      </c>
      <c r="AH27" s="40">
        <v>3</v>
      </c>
      <c r="AI27" s="40">
        <v>1</v>
      </c>
      <c r="AJ27" s="40">
        <v>0</v>
      </c>
      <c r="AK27" s="40">
        <v>0</v>
      </c>
      <c r="AL27" s="40">
        <v>1</v>
      </c>
      <c r="AM27" s="40">
        <v>2</v>
      </c>
      <c r="AN27" s="40">
        <v>3</v>
      </c>
      <c r="AO27" s="40">
        <v>2</v>
      </c>
      <c r="AP27" s="24">
        <f>SUM(AD27:AO27)</f>
        <v>28</v>
      </c>
      <c r="AQ27" s="55">
        <f>AP27*C69</f>
        <v>58.333333333333336</v>
      </c>
    </row>
    <row r="28" spans="1:43" x14ac:dyDescent="0.25">
      <c r="A28" s="68">
        <v>1</v>
      </c>
      <c r="B28" s="14">
        <v>4</v>
      </c>
      <c r="C28" s="15">
        <v>1</v>
      </c>
      <c r="D28" s="15">
        <v>4</v>
      </c>
      <c r="E28" s="15">
        <v>2</v>
      </c>
      <c r="F28" s="15">
        <v>2</v>
      </c>
      <c r="G28" s="15">
        <v>4</v>
      </c>
      <c r="H28" s="15">
        <v>1</v>
      </c>
      <c r="I28" s="15">
        <v>2</v>
      </c>
      <c r="J28" s="15">
        <v>2</v>
      </c>
      <c r="K28" s="15">
        <v>5</v>
      </c>
      <c r="L28" s="15">
        <v>2</v>
      </c>
      <c r="M28" s="16">
        <v>4</v>
      </c>
      <c r="N28" s="16"/>
      <c r="O28" s="53"/>
      <c r="P28" s="17">
        <v>4</v>
      </c>
      <c r="Q28" s="15">
        <v>1</v>
      </c>
      <c r="R28" s="15">
        <v>4</v>
      </c>
      <c r="S28" s="15">
        <v>1</v>
      </c>
      <c r="T28" s="15">
        <v>4</v>
      </c>
      <c r="U28" s="15">
        <v>4</v>
      </c>
      <c r="V28" s="15">
        <v>1</v>
      </c>
      <c r="W28" s="15">
        <v>1</v>
      </c>
      <c r="X28" s="15">
        <v>4</v>
      </c>
      <c r="Y28" s="15">
        <v>5</v>
      </c>
      <c r="Z28" s="15">
        <v>3</v>
      </c>
      <c r="AA28" s="15">
        <v>3</v>
      </c>
      <c r="AB28" s="16"/>
      <c r="AC28" s="53"/>
      <c r="AD28" s="14">
        <v>4</v>
      </c>
      <c r="AE28" s="15">
        <v>1</v>
      </c>
      <c r="AF28" s="15">
        <v>5</v>
      </c>
      <c r="AG28" s="15">
        <v>2</v>
      </c>
      <c r="AH28" s="15">
        <v>2</v>
      </c>
      <c r="AI28" s="15">
        <v>4</v>
      </c>
      <c r="AJ28" s="15">
        <v>1</v>
      </c>
      <c r="AK28" s="15">
        <v>2</v>
      </c>
      <c r="AL28" s="15">
        <v>2</v>
      </c>
      <c r="AM28" s="15">
        <v>4</v>
      </c>
      <c r="AN28" s="15">
        <v>3</v>
      </c>
      <c r="AO28" s="15">
        <v>3</v>
      </c>
      <c r="AP28" s="16"/>
      <c r="AQ28" s="54"/>
    </row>
    <row r="29" spans="1:43" x14ac:dyDescent="0.25">
      <c r="A29" s="69"/>
      <c r="B29" s="39">
        <v>3</v>
      </c>
      <c r="C29" s="40">
        <v>4</v>
      </c>
      <c r="D29" s="40">
        <v>3</v>
      </c>
      <c r="E29" s="40">
        <v>3</v>
      </c>
      <c r="F29" s="40">
        <v>1</v>
      </c>
      <c r="G29" s="40">
        <v>1</v>
      </c>
      <c r="H29" s="40">
        <v>0</v>
      </c>
      <c r="I29" s="40">
        <v>3</v>
      </c>
      <c r="J29" s="40">
        <v>1</v>
      </c>
      <c r="K29" s="40">
        <v>0</v>
      </c>
      <c r="L29" s="40">
        <v>1</v>
      </c>
      <c r="M29" s="41">
        <v>1</v>
      </c>
      <c r="N29" s="24">
        <f>SUM(B29:M29)</f>
        <v>21</v>
      </c>
      <c r="O29" s="52">
        <f>N29*C69</f>
        <v>43.75</v>
      </c>
      <c r="P29" s="42">
        <v>3</v>
      </c>
      <c r="Q29" s="40">
        <v>4</v>
      </c>
      <c r="R29" s="40">
        <v>3</v>
      </c>
      <c r="S29" s="40">
        <v>4</v>
      </c>
      <c r="T29" s="40">
        <v>3</v>
      </c>
      <c r="U29" s="40">
        <v>1</v>
      </c>
      <c r="V29" s="40">
        <v>0</v>
      </c>
      <c r="W29" s="40">
        <v>4</v>
      </c>
      <c r="X29" s="40">
        <v>3</v>
      </c>
      <c r="Y29" s="40">
        <v>0</v>
      </c>
      <c r="Z29" s="40">
        <v>2</v>
      </c>
      <c r="AA29" s="40">
        <v>2</v>
      </c>
      <c r="AB29" s="24">
        <f>SUM(P29:AA29)</f>
        <v>29</v>
      </c>
      <c r="AC29" s="52">
        <f>AB29*C69</f>
        <v>60.416666666666671</v>
      </c>
      <c r="AD29" s="39">
        <v>3</v>
      </c>
      <c r="AE29" s="40">
        <v>4</v>
      </c>
      <c r="AF29" s="40">
        <v>4</v>
      </c>
      <c r="AG29" s="40">
        <v>3</v>
      </c>
      <c r="AH29" s="40">
        <v>1</v>
      </c>
      <c r="AI29" s="40">
        <v>1</v>
      </c>
      <c r="AJ29" s="40">
        <v>0</v>
      </c>
      <c r="AK29" s="40">
        <v>3</v>
      </c>
      <c r="AL29" s="40">
        <v>1</v>
      </c>
      <c r="AM29" s="40">
        <v>1</v>
      </c>
      <c r="AN29" s="40">
        <v>2</v>
      </c>
      <c r="AO29" s="40">
        <v>2</v>
      </c>
      <c r="AP29" s="24">
        <f>SUM(AD29:AO29)</f>
        <v>25</v>
      </c>
      <c r="AQ29" s="55">
        <f>AP29*C69</f>
        <v>52.083333333333336</v>
      </c>
    </row>
    <row r="30" spans="1:43" x14ac:dyDescent="0.25">
      <c r="A30" s="68">
        <v>1</v>
      </c>
      <c r="B30" s="14">
        <v>2</v>
      </c>
      <c r="C30" s="15">
        <v>4</v>
      </c>
      <c r="D30" s="15">
        <v>4</v>
      </c>
      <c r="E30" s="15">
        <v>3</v>
      </c>
      <c r="F30" s="15">
        <v>4</v>
      </c>
      <c r="G30" s="15">
        <v>3</v>
      </c>
      <c r="H30" s="15">
        <v>4</v>
      </c>
      <c r="I30" s="15">
        <v>4</v>
      </c>
      <c r="J30" s="15">
        <v>3</v>
      </c>
      <c r="K30" s="15">
        <v>3</v>
      </c>
      <c r="L30" s="15">
        <v>3</v>
      </c>
      <c r="M30" s="16">
        <v>2</v>
      </c>
      <c r="N30" s="16"/>
      <c r="O30" s="53"/>
      <c r="P30" s="17">
        <v>2</v>
      </c>
      <c r="Q30" s="15">
        <v>5</v>
      </c>
      <c r="R30" s="15">
        <v>4</v>
      </c>
      <c r="S30" s="15">
        <v>2</v>
      </c>
      <c r="T30" s="15">
        <v>4</v>
      </c>
      <c r="U30" s="15">
        <v>3</v>
      </c>
      <c r="V30" s="15">
        <v>3</v>
      </c>
      <c r="W30" s="15">
        <v>3</v>
      </c>
      <c r="X30" s="15">
        <v>4</v>
      </c>
      <c r="Y30" s="15">
        <v>2</v>
      </c>
      <c r="Z30" s="15">
        <v>4</v>
      </c>
      <c r="AA30" s="15">
        <v>2</v>
      </c>
      <c r="AB30" s="16"/>
      <c r="AC30" s="53"/>
      <c r="AD30" s="14">
        <v>3</v>
      </c>
      <c r="AE30" s="15">
        <v>1</v>
      </c>
      <c r="AF30" s="15">
        <v>5</v>
      </c>
      <c r="AG30" s="15">
        <v>2</v>
      </c>
      <c r="AH30" s="15">
        <v>4</v>
      </c>
      <c r="AI30" s="15">
        <v>4</v>
      </c>
      <c r="AJ30" s="15">
        <v>1</v>
      </c>
      <c r="AK30" s="15">
        <v>4</v>
      </c>
      <c r="AL30" s="15">
        <v>5</v>
      </c>
      <c r="AM30" s="15">
        <v>2</v>
      </c>
      <c r="AN30" s="15">
        <v>4</v>
      </c>
      <c r="AO30" s="15">
        <v>1</v>
      </c>
      <c r="AP30" s="16"/>
      <c r="AQ30" s="54"/>
    </row>
    <row r="31" spans="1:43" x14ac:dyDescent="0.25">
      <c r="A31" s="69"/>
      <c r="B31" s="39">
        <v>1</v>
      </c>
      <c r="C31" s="40">
        <v>1</v>
      </c>
      <c r="D31" s="40">
        <v>3</v>
      </c>
      <c r="E31" s="40">
        <v>2</v>
      </c>
      <c r="F31" s="40">
        <v>3</v>
      </c>
      <c r="G31" s="40">
        <v>2</v>
      </c>
      <c r="H31" s="40">
        <v>3</v>
      </c>
      <c r="I31" s="40">
        <v>1</v>
      </c>
      <c r="J31" s="40">
        <v>2</v>
      </c>
      <c r="K31" s="40">
        <v>2</v>
      </c>
      <c r="L31" s="40">
        <v>2</v>
      </c>
      <c r="M31" s="41">
        <v>3</v>
      </c>
      <c r="N31" s="24">
        <f>SUM(B31:M31)</f>
        <v>25</v>
      </c>
      <c r="O31" s="52">
        <f>N31*C69</f>
        <v>52.083333333333336</v>
      </c>
      <c r="P31" s="42">
        <v>1</v>
      </c>
      <c r="Q31" s="40">
        <v>0</v>
      </c>
      <c r="R31" s="40">
        <v>3</v>
      </c>
      <c r="S31" s="40">
        <v>3</v>
      </c>
      <c r="T31" s="40">
        <v>3</v>
      </c>
      <c r="U31" s="40">
        <v>2</v>
      </c>
      <c r="V31" s="40">
        <v>2</v>
      </c>
      <c r="W31" s="40">
        <v>2</v>
      </c>
      <c r="X31" s="40">
        <v>3</v>
      </c>
      <c r="Y31" s="40">
        <v>3</v>
      </c>
      <c r="Z31" s="40">
        <v>3</v>
      </c>
      <c r="AA31" s="40">
        <v>3</v>
      </c>
      <c r="AB31" s="24">
        <f>SUM(P31:AA31)</f>
        <v>28</v>
      </c>
      <c r="AC31" s="52">
        <f>AB31*C69</f>
        <v>58.333333333333336</v>
      </c>
      <c r="AD31" s="39">
        <v>2</v>
      </c>
      <c r="AE31" s="40">
        <v>4</v>
      </c>
      <c r="AF31" s="40">
        <v>4</v>
      </c>
      <c r="AG31" s="40">
        <v>3</v>
      </c>
      <c r="AH31" s="40">
        <v>3</v>
      </c>
      <c r="AI31" s="40">
        <v>1</v>
      </c>
      <c r="AJ31" s="40">
        <v>0</v>
      </c>
      <c r="AK31" s="40">
        <v>1</v>
      </c>
      <c r="AL31" s="40">
        <v>4</v>
      </c>
      <c r="AM31" s="40">
        <v>3</v>
      </c>
      <c r="AN31" s="40">
        <v>3</v>
      </c>
      <c r="AO31" s="40">
        <v>4</v>
      </c>
      <c r="AP31" s="24">
        <f>SUM(AD31:AO31)</f>
        <v>32</v>
      </c>
      <c r="AQ31" s="55">
        <f>AP31*C69</f>
        <v>66.666666666666671</v>
      </c>
    </row>
    <row r="32" spans="1:43" x14ac:dyDescent="0.25">
      <c r="A32" s="68">
        <v>1</v>
      </c>
      <c r="B32" s="14">
        <v>3</v>
      </c>
      <c r="C32" s="15">
        <v>2</v>
      </c>
      <c r="D32" s="15">
        <v>5</v>
      </c>
      <c r="E32" s="15">
        <v>2</v>
      </c>
      <c r="F32" s="15">
        <v>4</v>
      </c>
      <c r="G32" s="15">
        <v>3</v>
      </c>
      <c r="H32" s="15">
        <v>1</v>
      </c>
      <c r="I32" s="15">
        <v>5</v>
      </c>
      <c r="J32" s="15">
        <v>2</v>
      </c>
      <c r="K32" s="15">
        <v>5</v>
      </c>
      <c r="L32" s="15">
        <v>1</v>
      </c>
      <c r="M32" s="16">
        <v>3</v>
      </c>
      <c r="N32" s="16"/>
      <c r="O32" s="53"/>
      <c r="P32" s="17">
        <v>2</v>
      </c>
      <c r="Q32" s="15">
        <v>4</v>
      </c>
      <c r="R32" s="15">
        <v>4</v>
      </c>
      <c r="S32" s="15">
        <v>1</v>
      </c>
      <c r="T32" s="15">
        <v>4</v>
      </c>
      <c r="U32" s="15">
        <v>1</v>
      </c>
      <c r="V32" s="15">
        <v>4</v>
      </c>
      <c r="W32" s="15">
        <v>2</v>
      </c>
      <c r="X32" s="15">
        <v>4</v>
      </c>
      <c r="Y32" s="15">
        <v>2</v>
      </c>
      <c r="Z32" s="15">
        <v>3</v>
      </c>
      <c r="AA32" s="15">
        <v>4</v>
      </c>
      <c r="AB32" s="16"/>
      <c r="AC32" s="53"/>
      <c r="AD32" s="14">
        <v>2</v>
      </c>
      <c r="AE32" s="15">
        <v>2</v>
      </c>
      <c r="AF32" s="15">
        <v>4</v>
      </c>
      <c r="AG32" s="15">
        <v>1</v>
      </c>
      <c r="AH32" s="15">
        <v>4</v>
      </c>
      <c r="AI32" s="15">
        <v>2</v>
      </c>
      <c r="AJ32" s="15">
        <v>2</v>
      </c>
      <c r="AK32" s="15">
        <v>4</v>
      </c>
      <c r="AL32" s="15">
        <v>4</v>
      </c>
      <c r="AM32" s="15">
        <v>1</v>
      </c>
      <c r="AN32" s="15">
        <v>1</v>
      </c>
      <c r="AO32" s="15">
        <v>4</v>
      </c>
      <c r="AP32" s="16"/>
      <c r="AQ32" s="54"/>
    </row>
    <row r="33" spans="1:43" x14ac:dyDescent="0.25">
      <c r="A33" s="69"/>
      <c r="B33" s="39">
        <v>2</v>
      </c>
      <c r="C33" s="40">
        <v>3</v>
      </c>
      <c r="D33" s="40">
        <v>4</v>
      </c>
      <c r="E33" s="40">
        <v>3</v>
      </c>
      <c r="F33" s="40">
        <v>3</v>
      </c>
      <c r="G33" s="40">
        <v>2</v>
      </c>
      <c r="H33" s="40">
        <v>0</v>
      </c>
      <c r="I33" s="40">
        <v>0</v>
      </c>
      <c r="J33" s="40">
        <v>1</v>
      </c>
      <c r="K33" s="40">
        <v>0</v>
      </c>
      <c r="L33" s="40">
        <v>0</v>
      </c>
      <c r="M33" s="41">
        <v>2</v>
      </c>
      <c r="N33" s="24">
        <f>SUM(B33:M33)</f>
        <v>20</v>
      </c>
      <c r="O33" s="52">
        <f>N33*C69</f>
        <v>41.666666666666671</v>
      </c>
      <c r="P33" s="42">
        <v>1</v>
      </c>
      <c r="Q33" s="40">
        <v>1</v>
      </c>
      <c r="R33" s="40">
        <v>3</v>
      </c>
      <c r="S33" s="40">
        <v>4</v>
      </c>
      <c r="T33" s="40">
        <v>3</v>
      </c>
      <c r="U33" s="40">
        <v>4</v>
      </c>
      <c r="V33" s="40">
        <v>3</v>
      </c>
      <c r="W33" s="40">
        <v>3</v>
      </c>
      <c r="X33" s="40">
        <v>3</v>
      </c>
      <c r="Y33" s="40">
        <v>3</v>
      </c>
      <c r="Z33" s="40">
        <v>2</v>
      </c>
      <c r="AA33" s="40">
        <v>1</v>
      </c>
      <c r="AB33" s="24">
        <f>SUM(P33:AA33)</f>
        <v>31</v>
      </c>
      <c r="AC33" s="52">
        <f>AB33*C69</f>
        <v>64.583333333333343</v>
      </c>
      <c r="AD33" s="39">
        <v>1</v>
      </c>
      <c r="AE33" s="40">
        <v>3</v>
      </c>
      <c r="AF33" s="40">
        <v>3</v>
      </c>
      <c r="AG33" s="40">
        <v>4</v>
      </c>
      <c r="AH33" s="40">
        <v>3</v>
      </c>
      <c r="AI33" s="40">
        <v>3</v>
      </c>
      <c r="AJ33" s="40">
        <v>1</v>
      </c>
      <c r="AK33" s="40">
        <v>1</v>
      </c>
      <c r="AL33" s="40">
        <v>3</v>
      </c>
      <c r="AM33" s="40">
        <v>4</v>
      </c>
      <c r="AN33" s="40">
        <v>0</v>
      </c>
      <c r="AO33" s="40">
        <v>1</v>
      </c>
      <c r="AP33" s="24">
        <f>SUM(AD33:AO33)</f>
        <v>27</v>
      </c>
      <c r="AQ33" s="55">
        <f>AP33*C69</f>
        <v>56.250000000000007</v>
      </c>
    </row>
    <row r="34" spans="1:43" x14ac:dyDescent="0.25">
      <c r="A34" s="68">
        <v>1</v>
      </c>
      <c r="B34" s="14">
        <v>5</v>
      </c>
      <c r="C34" s="15">
        <v>4</v>
      </c>
      <c r="D34" s="15">
        <v>5</v>
      </c>
      <c r="E34" s="15">
        <v>2</v>
      </c>
      <c r="F34" s="15">
        <v>3</v>
      </c>
      <c r="G34" s="15">
        <v>4</v>
      </c>
      <c r="H34" s="15">
        <v>2</v>
      </c>
      <c r="I34" s="15">
        <v>4</v>
      </c>
      <c r="J34" s="15">
        <v>3</v>
      </c>
      <c r="K34" s="15">
        <v>2</v>
      </c>
      <c r="L34" s="15">
        <v>2</v>
      </c>
      <c r="M34" s="16">
        <v>2</v>
      </c>
      <c r="N34" s="16"/>
      <c r="O34" s="53"/>
      <c r="P34" s="17">
        <v>4</v>
      </c>
      <c r="Q34" s="15">
        <v>2</v>
      </c>
      <c r="R34" s="15">
        <v>4</v>
      </c>
      <c r="S34" s="15">
        <v>3</v>
      </c>
      <c r="T34" s="15">
        <v>3</v>
      </c>
      <c r="U34" s="15">
        <v>3</v>
      </c>
      <c r="V34" s="15">
        <v>2</v>
      </c>
      <c r="W34" s="15">
        <v>3</v>
      </c>
      <c r="X34" s="15">
        <v>3</v>
      </c>
      <c r="Y34" s="15">
        <v>4</v>
      </c>
      <c r="Z34" s="15">
        <v>4</v>
      </c>
      <c r="AA34" s="15">
        <v>2</v>
      </c>
      <c r="AB34" s="16"/>
      <c r="AC34" s="53"/>
      <c r="AD34" s="14">
        <v>4</v>
      </c>
      <c r="AE34" s="15">
        <v>1</v>
      </c>
      <c r="AF34" s="15">
        <v>5</v>
      </c>
      <c r="AG34" s="15">
        <v>3</v>
      </c>
      <c r="AH34" s="15">
        <v>4</v>
      </c>
      <c r="AI34" s="15">
        <v>3</v>
      </c>
      <c r="AJ34" s="15">
        <v>3</v>
      </c>
      <c r="AK34" s="15">
        <v>3</v>
      </c>
      <c r="AL34" s="15">
        <v>2</v>
      </c>
      <c r="AM34" s="15">
        <v>4</v>
      </c>
      <c r="AN34" s="15">
        <v>2</v>
      </c>
      <c r="AO34" s="15">
        <v>2</v>
      </c>
      <c r="AP34" s="16"/>
      <c r="AQ34" s="54"/>
    </row>
    <row r="35" spans="1:43" x14ac:dyDescent="0.25">
      <c r="A35" s="69"/>
      <c r="B35" s="39">
        <v>4</v>
      </c>
      <c r="C35" s="40">
        <v>1</v>
      </c>
      <c r="D35" s="40">
        <v>4</v>
      </c>
      <c r="E35" s="40">
        <v>3</v>
      </c>
      <c r="F35" s="40">
        <v>2</v>
      </c>
      <c r="G35" s="40">
        <v>1</v>
      </c>
      <c r="H35" s="40">
        <v>1</v>
      </c>
      <c r="I35" s="40">
        <v>1</v>
      </c>
      <c r="J35" s="40">
        <v>2</v>
      </c>
      <c r="K35" s="40">
        <v>3</v>
      </c>
      <c r="L35" s="40">
        <v>1</v>
      </c>
      <c r="M35" s="41">
        <v>3</v>
      </c>
      <c r="N35" s="24">
        <f>SUM(B35:M35)</f>
        <v>26</v>
      </c>
      <c r="O35" s="52">
        <f>N35*C69</f>
        <v>54.166666666666671</v>
      </c>
      <c r="P35" s="42">
        <v>3</v>
      </c>
      <c r="Q35" s="40">
        <v>3</v>
      </c>
      <c r="R35" s="40">
        <v>3</v>
      </c>
      <c r="S35" s="40">
        <v>2</v>
      </c>
      <c r="T35" s="40">
        <v>2</v>
      </c>
      <c r="U35" s="40">
        <v>2</v>
      </c>
      <c r="V35" s="40">
        <v>1</v>
      </c>
      <c r="W35" s="40">
        <v>2</v>
      </c>
      <c r="X35" s="40">
        <v>2</v>
      </c>
      <c r="Y35" s="40">
        <v>1</v>
      </c>
      <c r="Z35" s="40">
        <v>3</v>
      </c>
      <c r="AA35" s="40">
        <v>3</v>
      </c>
      <c r="AB35" s="24">
        <f>SUM(P35:AA35)</f>
        <v>27</v>
      </c>
      <c r="AC35" s="52">
        <f>AB35*C69</f>
        <v>56.250000000000007</v>
      </c>
      <c r="AD35" s="39">
        <v>3</v>
      </c>
      <c r="AE35" s="40">
        <v>4</v>
      </c>
      <c r="AF35" s="40">
        <v>4</v>
      </c>
      <c r="AG35" s="40">
        <v>2</v>
      </c>
      <c r="AH35" s="40">
        <v>3</v>
      </c>
      <c r="AI35" s="40">
        <v>2</v>
      </c>
      <c r="AJ35" s="40">
        <v>2</v>
      </c>
      <c r="AK35" s="40">
        <v>2</v>
      </c>
      <c r="AL35" s="40">
        <v>1</v>
      </c>
      <c r="AM35" s="40">
        <v>1</v>
      </c>
      <c r="AN35" s="40">
        <v>1</v>
      </c>
      <c r="AO35" s="40">
        <v>3</v>
      </c>
      <c r="AP35" s="24">
        <f>SUM(AD35:AO35)</f>
        <v>28</v>
      </c>
      <c r="AQ35" s="55">
        <f>AP35*C69</f>
        <v>58.333333333333336</v>
      </c>
    </row>
    <row r="36" spans="1:43" x14ac:dyDescent="0.25">
      <c r="A36" s="68">
        <v>1</v>
      </c>
      <c r="B36" s="14">
        <v>5</v>
      </c>
      <c r="C36" s="15">
        <v>1</v>
      </c>
      <c r="D36" s="15">
        <v>5</v>
      </c>
      <c r="E36" s="15">
        <v>1</v>
      </c>
      <c r="F36" s="15">
        <v>1</v>
      </c>
      <c r="G36" s="15">
        <v>3</v>
      </c>
      <c r="H36" s="15">
        <v>1</v>
      </c>
      <c r="I36" s="15">
        <v>5</v>
      </c>
      <c r="J36" s="15">
        <v>3</v>
      </c>
      <c r="K36" s="15">
        <v>4</v>
      </c>
      <c r="L36" s="15">
        <v>1</v>
      </c>
      <c r="M36" s="16">
        <v>3</v>
      </c>
      <c r="N36" s="16"/>
      <c r="O36" s="53"/>
      <c r="P36" s="17">
        <v>5</v>
      </c>
      <c r="Q36" s="15">
        <v>1</v>
      </c>
      <c r="R36" s="15">
        <v>5</v>
      </c>
      <c r="S36" s="15">
        <v>1</v>
      </c>
      <c r="T36" s="15">
        <v>1</v>
      </c>
      <c r="U36" s="15">
        <v>4</v>
      </c>
      <c r="V36" s="15">
        <v>1</v>
      </c>
      <c r="W36" s="15">
        <v>5</v>
      </c>
      <c r="X36" s="15">
        <v>1</v>
      </c>
      <c r="Y36" s="15">
        <v>4</v>
      </c>
      <c r="Z36" s="15">
        <v>1</v>
      </c>
      <c r="AA36" s="15">
        <v>4</v>
      </c>
      <c r="AB36" s="16"/>
      <c r="AC36" s="53"/>
      <c r="AD36" s="14">
        <v>5</v>
      </c>
      <c r="AE36" s="15">
        <v>1</v>
      </c>
      <c r="AF36" s="15">
        <v>5</v>
      </c>
      <c r="AG36" s="15">
        <v>1</v>
      </c>
      <c r="AH36" s="15">
        <v>1</v>
      </c>
      <c r="AI36" s="15">
        <v>4</v>
      </c>
      <c r="AJ36" s="15">
        <v>1</v>
      </c>
      <c r="AK36" s="15">
        <v>5</v>
      </c>
      <c r="AL36" s="15">
        <v>2</v>
      </c>
      <c r="AM36" s="15">
        <v>3</v>
      </c>
      <c r="AN36" s="15">
        <v>1</v>
      </c>
      <c r="AO36" s="15">
        <v>3</v>
      </c>
      <c r="AP36" s="16"/>
      <c r="AQ36" s="54"/>
    </row>
    <row r="37" spans="1:43" x14ac:dyDescent="0.25">
      <c r="A37" s="69"/>
      <c r="B37" s="39">
        <v>4</v>
      </c>
      <c r="C37" s="40">
        <v>4</v>
      </c>
      <c r="D37" s="40">
        <v>4</v>
      </c>
      <c r="E37" s="40">
        <v>4</v>
      </c>
      <c r="F37" s="40">
        <v>0</v>
      </c>
      <c r="G37" s="40">
        <v>2</v>
      </c>
      <c r="H37" s="40">
        <v>0</v>
      </c>
      <c r="I37" s="40">
        <v>0</v>
      </c>
      <c r="J37" s="40">
        <v>2</v>
      </c>
      <c r="K37" s="40">
        <v>1</v>
      </c>
      <c r="L37" s="40">
        <v>0</v>
      </c>
      <c r="M37" s="41">
        <v>2</v>
      </c>
      <c r="N37" s="24">
        <f>SUM(B37:M37)</f>
        <v>23</v>
      </c>
      <c r="O37" s="52">
        <f>N37*C69</f>
        <v>47.916666666666671</v>
      </c>
      <c r="P37" s="42">
        <v>4</v>
      </c>
      <c r="Q37" s="40">
        <v>4</v>
      </c>
      <c r="R37" s="40">
        <v>4</v>
      </c>
      <c r="S37" s="40">
        <v>4</v>
      </c>
      <c r="T37" s="40">
        <v>0</v>
      </c>
      <c r="U37" s="40">
        <v>1</v>
      </c>
      <c r="V37" s="40">
        <v>0</v>
      </c>
      <c r="W37" s="40">
        <v>0</v>
      </c>
      <c r="X37" s="40">
        <v>0</v>
      </c>
      <c r="Y37" s="40">
        <v>1</v>
      </c>
      <c r="Z37" s="40">
        <v>0</v>
      </c>
      <c r="AA37" s="40">
        <v>1</v>
      </c>
      <c r="AB37" s="24">
        <f>SUM(P37:AA37)</f>
        <v>19</v>
      </c>
      <c r="AC37" s="52">
        <f>AB37*C69</f>
        <v>39.583333333333336</v>
      </c>
      <c r="AD37" s="39">
        <v>4</v>
      </c>
      <c r="AE37" s="40">
        <v>4</v>
      </c>
      <c r="AF37" s="40">
        <v>4</v>
      </c>
      <c r="AG37" s="40">
        <v>4</v>
      </c>
      <c r="AH37" s="40">
        <v>0</v>
      </c>
      <c r="AI37" s="40">
        <v>1</v>
      </c>
      <c r="AJ37" s="40">
        <v>0</v>
      </c>
      <c r="AK37" s="40">
        <v>0</v>
      </c>
      <c r="AL37" s="40">
        <v>1</v>
      </c>
      <c r="AM37" s="40">
        <v>2</v>
      </c>
      <c r="AN37" s="40">
        <v>0</v>
      </c>
      <c r="AO37" s="40">
        <v>2</v>
      </c>
      <c r="AP37" s="24">
        <f>SUM(AD37:AO37)</f>
        <v>22</v>
      </c>
      <c r="AQ37" s="55">
        <f>AP37*C69</f>
        <v>45.833333333333336</v>
      </c>
    </row>
    <row r="38" spans="1:43" x14ac:dyDescent="0.25">
      <c r="A38" s="68">
        <v>1</v>
      </c>
      <c r="B38" s="14">
        <v>5</v>
      </c>
      <c r="C38" s="15">
        <v>1</v>
      </c>
      <c r="D38" s="15">
        <v>5</v>
      </c>
      <c r="E38" s="15">
        <v>1</v>
      </c>
      <c r="F38" s="15">
        <v>1</v>
      </c>
      <c r="G38" s="15">
        <v>5</v>
      </c>
      <c r="H38" s="15">
        <v>1</v>
      </c>
      <c r="I38" s="15">
        <v>5</v>
      </c>
      <c r="J38" s="15">
        <v>1</v>
      </c>
      <c r="K38" s="15">
        <v>3</v>
      </c>
      <c r="L38" s="15">
        <v>2</v>
      </c>
      <c r="M38" s="16">
        <v>1</v>
      </c>
      <c r="N38" s="16"/>
      <c r="O38" s="53"/>
      <c r="P38" s="17">
        <v>4</v>
      </c>
      <c r="Q38" s="15">
        <v>1</v>
      </c>
      <c r="R38" s="15">
        <v>5</v>
      </c>
      <c r="S38" s="15">
        <v>1</v>
      </c>
      <c r="T38" s="15">
        <v>1</v>
      </c>
      <c r="U38" s="15">
        <v>5</v>
      </c>
      <c r="V38" s="15">
        <v>1</v>
      </c>
      <c r="W38" s="15">
        <v>5</v>
      </c>
      <c r="X38" s="15">
        <v>1</v>
      </c>
      <c r="Y38" s="15">
        <v>4</v>
      </c>
      <c r="Z38" s="15">
        <v>1</v>
      </c>
      <c r="AA38" s="15">
        <v>1</v>
      </c>
      <c r="AB38" s="16"/>
      <c r="AC38" s="53"/>
      <c r="AD38" s="14">
        <v>4</v>
      </c>
      <c r="AE38" s="15">
        <v>1</v>
      </c>
      <c r="AF38" s="15">
        <v>5</v>
      </c>
      <c r="AG38" s="15">
        <v>1</v>
      </c>
      <c r="AH38" s="15">
        <v>1</v>
      </c>
      <c r="AI38" s="15">
        <v>5</v>
      </c>
      <c r="AJ38" s="15">
        <v>1</v>
      </c>
      <c r="AK38" s="15">
        <v>5</v>
      </c>
      <c r="AL38" s="15">
        <v>2</v>
      </c>
      <c r="AM38" s="15">
        <v>1</v>
      </c>
      <c r="AN38" s="15">
        <v>1</v>
      </c>
      <c r="AO38" s="15">
        <v>1</v>
      </c>
      <c r="AP38" s="16"/>
      <c r="AQ38" s="54"/>
    </row>
    <row r="39" spans="1:43" x14ac:dyDescent="0.25">
      <c r="A39" s="69"/>
      <c r="B39" s="39">
        <v>4</v>
      </c>
      <c r="C39" s="40">
        <v>4</v>
      </c>
      <c r="D39" s="40">
        <v>4</v>
      </c>
      <c r="E39" s="40">
        <v>4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2</v>
      </c>
      <c r="L39" s="40">
        <v>1</v>
      </c>
      <c r="M39" s="41">
        <v>4</v>
      </c>
      <c r="N39" s="24">
        <f>SUM(B39:M39)</f>
        <v>23</v>
      </c>
      <c r="O39" s="52">
        <f>N39*C69</f>
        <v>47.916666666666671</v>
      </c>
      <c r="P39" s="42">
        <v>3</v>
      </c>
      <c r="Q39" s="40">
        <v>4</v>
      </c>
      <c r="R39" s="40">
        <v>4</v>
      </c>
      <c r="S39" s="40">
        <v>4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1</v>
      </c>
      <c r="Z39" s="40">
        <v>0</v>
      </c>
      <c r="AA39" s="40">
        <v>4</v>
      </c>
      <c r="AB39" s="24">
        <f>SUM(P39:AA39)</f>
        <v>20</v>
      </c>
      <c r="AC39" s="52">
        <f>AB39*C69</f>
        <v>41.666666666666671</v>
      </c>
      <c r="AD39" s="39">
        <v>3</v>
      </c>
      <c r="AE39" s="40">
        <v>4</v>
      </c>
      <c r="AF39" s="40">
        <v>4</v>
      </c>
      <c r="AG39" s="40">
        <v>4</v>
      </c>
      <c r="AH39" s="40">
        <v>0</v>
      </c>
      <c r="AI39" s="40">
        <v>0</v>
      </c>
      <c r="AJ39" s="40">
        <v>0</v>
      </c>
      <c r="AK39" s="40">
        <v>0</v>
      </c>
      <c r="AL39" s="40">
        <v>1</v>
      </c>
      <c r="AM39" s="40">
        <v>4</v>
      </c>
      <c r="AN39" s="40">
        <v>0</v>
      </c>
      <c r="AO39" s="40">
        <v>4</v>
      </c>
      <c r="AP39" s="24">
        <f>SUM(AD39:AO39)</f>
        <v>24</v>
      </c>
      <c r="AQ39" s="55">
        <f>AP39*C69</f>
        <v>50</v>
      </c>
    </row>
    <row r="40" spans="1:43" x14ac:dyDescent="0.25">
      <c r="A40" s="68">
        <v>1</v>
      </c>
      <c r="B40" s="14">
        <v>4</v>
      </c>
      <c r="C40" s="15">
        <v>1</v>
      </c>
      <c r="D40" s="15">
        <v>5</v>
      </c>
      <c r="E40" s="15">
        <v>1</v>
      </c>
      <c r="F40" s="15">
        <v>1</v>
      </c>
      <c r="G40" s="15">
        <v>4</v>
      </c>
      <c r="H40" s="15">
        <v>1</v>
      </c>
      <c r="I40" s="15">
        <v>1</v>
      </c>
      <c r="J40" s="15">
        <v>1</v>
      </c>
      <c r="K40" s="15">
        <v>5</v>
      </c>
      <c r="L40" s="15">
        <v>1</v>
      </c>
      <c r="M40" s="16">
        <v>3</v>
      </c>
      <c r="N40" s="16"/>
      <c r="O40" s="53"/>
      <c r="P40" s="17">
        <v>3</v>
      </c>
      <c r="Q40" s="15">
        <v>1</v>
      </c>
      <c r="R40" s="15">
        <v>5</v>
      </c>
      <c r="S40" s="15">
        <v>2</v>
      </c>
      <c r="T40" s="15">
        <v>1</v>
      </c>
      <c r="U40" s="15">
        <v>5</v>
      </c>
      <c r="V40" s="15">
        <v>1</v>
      </c>
      <c r="W40" s="15">
        <v>5</v>
      </c>
      <c r="X40" s="15">
        <v>1</v>
      </c>
      <c r="Y40" s="15">
        <v>5</v>
      </c>
      <c r="Z40" s="15">
        <v>1</v>
      </c>
      <c r="AA40" s="15">
        <v>3</v>
      </c>
      <c r="AB40" s="16"/>
      <c r="AC40" s="53"/>
      <c r="AD40" s="14">
        <v>5</v>
      </c>
      <c r="AE40" s="15">
        <v>1</v>
      </c>
      <c r="AF40" s="15">
        <v>1</v>
      </c>
      <c r="AG40" s="15">
        <v>1</v>
      </c>
      <c r="AH40" s="15">
        <v>1</v>
      </c>
      <c r="AI40" s="15">
        <v>3</v>
      </c>
      <c r="AJ40" s="15">
        <v>1</v>
      </c>
      <c r="AK40" s="15">
        <v>5</v>
      </c>
      <c r="AL40" s="15">
        <v>2</v>
      </c>
      <c r="AM40" s="15">
        <v>2</v>
      </c>
      <c r="AN40" s="15">
        <v>4</v>
      </c>
      <c r="AO40" s="15">
        <v>1</v>
      </c>
      <c r="AP40" s="16"/>
      <c r="AQ40" s="54"/>
    </row>
    <row r="41" spans="1:43" x14ac:dyDescent="0.25">
      <c r="A41" s="69"/>
      <c r="B41" s="39">
        <v>3</v>
      </c>
      <c r="C41" s="40">
        <v>4</v>
      </c>
      <c r="D41" s="40">
        <v>4</v>
      </c>
      <c r="E41" s="40">
        <v>4</v>
      </c>
      <c r="F41" s="40">
        <v>0</v>
      </c>
      <c r="G41" s="40">
        <v>1</v>
      </c>
      <c r="H41" s="40">
        <v>0</v>
      </c>
      <c r="I41" s="40">
        <v>4</v>
      </c>
      <c r="J41" s="40">
        <v>0</v>
      </c>
      <c r="K41" s="40">
        <v>0</v>
      </c>
      <c r="L41" s="40">
        <v>0</v>
      </c>
      <c r="M41" s="41">
        <v>2</v>
      </c>
      <c r="N41" s="24">
        <f>SUM(B41:M41)</f>
        <v>22</v>
      </c>
      <c r="O41" s="52">
        <f>N41*C69</f>
        <v>45.833333333333336</v>
      </c>
      <c r="P41" s="42">
        <v>2</v>
      </c>
      <c r="Q41" s="40">
        <v>4</v>
      </c>
      <c r="R41" s="40">
        <v>4</v>
      </c>
      <c r="S41" s="40">
        <v>3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2</v>
      </c>
      <c r="AB41" s="24">
        <f>SUM(P41:AA41)</f>
        <v>15</v>
      </c>
      <c r="AC41" s="52">
        <f>AB41*C69</f>
        <v>31.250000000000004</v>
      </c>
      <c r="AD41" s="39">
        <v>4</v>
      </c>
      <c r="AE41" s="40">
        <v>4</v>
      </c>
      <c r="AF41" s="40">
        <v>0</v>
      </c>
      <c r="AG41" s="40">
        <v>4</v>
      </c>
      <c r="AH41" s="40">
        <v>0</v>
      </c>
      <c r="AI41" s="40">
        <v>2</v>
      </c>
      <c r="AJ41" s="40">
        <v>0</v>
      </c>
      <c r="AK41" s="40">
        <v>0</v>
      </c>
      <c r="AL41" s="40">
        <v>1</v>
      </c>
      <c r="AM41" s="40">
        <v>3</v>
      </c>
      <c r="AN41" s="40">
        <v>3</v>
      </c>
      <c r="AO41" s="40">
        <v>4</v>
      </c>
      <c r="AP41" s="24">
        <f>SUM(AD41:AO41)</f>
        <v>25</v>
      </c>
      <c r="AQ41" s="52">
        <f>AP41*C69</f>
        <v>52.083333333333336</v>
      </c>
    </row>
    <row r="42" spans="1:43" x14ac:dyDescent="0.25">
      <c r="A42" s="68">
        <v>1</v>
      </c>
      <c r="B42" s="14">
        <v>4</v>
      </c>
      <c r="C42" s="15">
        <v>1</v>
      </c>
      <c r="D42" s="15">
        <v>5</v>
      </c>
      <c r="E42" s="15">
        <v>2</v>
      </c>
      <c r="F42" s="15">
        <v>2</v>
      </c>
      <c r="G42" s="15">
        <v>5</v>
      </c>
      <c r="H42" s="15">
        <v>2</v>
      </c>
      <c r="I42" s="15">
        <v>3</v>
      </c>
      <c r="J42" s="15">
        <v>2</v>
      </c>
      <c r="K42" s="15">
        <v>5</v>
      </c>
      <c r="L42" s="15">
        <v>2</v>
      </c>
      <c r="M42" s="16">
        <v>4</v>
      </c>
      <c r="N42" s="16"/>
      <c r="O42" s="53"/>
      <c r="P42" s="17">
        <v>4</v>
      </c>
      <c r="Q42" s="15">
        <v>1</v>
      </c>
      <c r="R42" s="15">
        <v>5</v>
      </c>
      <c r="S42" s="15">
        <v>2</v>
      </c>
      <c r="T42" s="15">
        <v>1</v>
      </c>
      <c r="U42" s="15">
        <v>5</v>
      </c>
      <c r="V42" s="15">
        <v>1</v>
      </c>
      <c r="W42" s="15">
        <v>4</v>
      </c>
      <c r="X42" s="15">
        <v>2</v>
      </c>
      <c r="Y42" s="15">
        <v>5</v>
      </c>
      <c r="Z42" s="15">
        <v>2</v>
      </c>
      <c r="AA42" s="15">
        <v>5</v>
      </c>
      <c r="AB42" s="16"/>
      <c r="AC42" s="53"/>
      <c r="AD42" s="14">
        <v>4</v>
      </c>
      <c r="AE42" s="15">
        <v>1</v>
      </c>
      <c r="AF42" s="15">
        <v>4</v>
      </c>
      <c r="AG42" s="15">
        <v>2</v>
      </c>
      <c r="AH42" s="15">
        <v>2</v>
      </c>
      <c r="AI42" s="15">
        <v>5</v>
      </c>
      <c r="AJ42" s="15">
        <v>1</v>
      </c>
      <c r="AK42" s="15">
        <v>3</v>
      </c>
      <c r="AL42" s="15">
        <v>2</v>
      </c>
      <c r="AM42" s="15">
        <v>5</v>
      </c>
      <c r="AN42" s="15">
        <v>2</v>
      </c>
      <c r="AO42" s="15">
        <v>4</v>
      </c>
      <c r="AP42" s="16"/>
      <c r="AQ42" s="54"/>
    </row>
    <row r="43" spans="1:43" x14ac:dyDescent="0.25">
      <c r="A43" s="69"/>
      <c r="B43" s="39">
        <v>3</v>
      </c>
      <c r="C43" s="40">
        <v>4</v>
      </c>
      <c r="D43" s="40">
        <v>4</v>
      </c>
      <c r="E43" s="40">
        <v>3</v>
      </c>
      <c r="F43" s="40">
        <v>1</v>
      </c>
      <c r="G43" s="40">
        <v>0</v>
      </c>
      <c r="H43" s="40">
        <v>1</v>
      </c>
      <c r="I43" s="40">
        <v>2</v>
      </c>
      <c r="J43" s="40">
        <v>1</v>
      </c>
      <c r="K43" s="40">
        <v>0</v>
      </c>
      <c r="L43" s="40">
        <v>1</v>
      </c>
      <c r="M43" s="41">
        <v>1</v>
      </c>
      <c r="N43" s="24">
        <f>SUM(B43:M43)</f>
        <v>21</v>
      </c>
      <c r="O43" s="52">
        <f>N43*C69</f>
        <v>43.75</v>
      </c>
      <c r="P43" s="42">
        <v>3</v>
      </c>
      <c r="Q43" s="40">
        <v>4</v>
      </c>
      <c r="R43" s="40">
        <v>4</v>
      </c>
      <c r="S43" s="40">
        <v>3</v>
      </c>
      <c r="T43" s="40">
        <v>0</v>
      </c>
      <c r="U43" s="40">
        <v>0</v>
      </c>
      <c r="V43" s="40">
        <v>0</v>
      </c>
      <c r="W43" s="40">
        <v>1</v>
      </c>
      <c r="X43" s="40">
        <v>1</v>
      </c>
      <c r="Y43" s="40">
        <v>0</v>
      </c>
      <c r="Z43" s="40">
        <v>1</v>
      </c>
      <c r="AA43" s="40">
        <v>0</v>
      </c>
      <c r="AB43" s="24">
        <f>SUM(P43:AA43)</f>
        <v>17</v>
      </c>
      <c r="AC43" s="52">
        <f>AB43*C69</f>
        <v>35.416666666666671</v>
      </c>
      <c r="AD43" s="39">
        <v>3</v>
      </c>
      <c r="AE43" s="40">
        <v>4</v>
      </c>
      <c r="AF43" s="40">
        <v>3</v>
      </c>
      <c r="AG43" s="40">
        <v>3</v>
      </c>
      <c r="AH43" s="40">
        <v>1</v>
      </c>
      <c r="AI43" s="40">
        <v>0</v>
      </c>
      <c r="AJ43" s="40">
        <v>0</v>
      </c>
      <c r="AK43" s="40">
        <v>2</v>
      </c>
      <c r="AL43" s="40">
        <v>1</v>
      </c>
      <c r="AM43" s="40">
        <v>0</v>
      </c>
      <c r="AN43" s="40">
        <v>1</v>
      </c>
      <c r="AO43" s="40">
        <v>1</v>
      </c>
      <c r="AP43" s="24">
        <f>SUM(AD43:AO43)</f>
        <v>19</v>
      </c>
      <c r="AQ43" s="55">
        <f>AP43*C69</f>
        <v>39.583333333333336</v>
      </c>
    </row>
    <row r="44" spans="1:43" x14ac:dyDescent="0.25">
      <c r="A44" s="68">
        <v>1</v>
      </c>
      <c r="B44" s="14">
        <v>5</v>
      </c>
      <c r="C44" s="15">
        <v>1</v>
      </c>
      <c r="D44" s="15">
        <v>5</v>
      </c>
      <c r="E44" s="15">
        <v>1</v>
      </c>
      <c r="F44" s="15">
        <v>1</v>
      </c>
      <c r="G44" s="15">
        <v>5</v>
      </c>
      <c r="H44" s="15">
        <v>1</v>
      </c>
      <c r="I44" s="15">
        <v>5</v>
      </c>
      <c r="J44" s="15">
        <v>1</v>
      </c>
      <c r="K44" s="15">
        <v>5</v>
      </c>
      <c r="L44" s="15">
        <v>1</v>
      </c>
      <c r="M44" s="16">
        <v>3</v>
      </c>
      <c r="N44" s="16"/>
      <c r="O44" s="53"/>
      <c r="P44" s="17">
        <v>4</v>
      </c>
      <c r="Q44" s="15">
        <v>2</v>
      </c>
      <c r="R44" s="15">
        <v>5</v>
      </c>
      <c r="S44" s="15">
        <v>1</v>
      </c>
      <c r="T44" s="15">
        <v>1</v>
      </c>
      <c r="U44" s="15">
        <v>4</v>
      </c>
      <c r="V44" s="15">
        <v>2</v>
      </c>
      <c r="W44" s="15">
        <v>5</v>
      </c>
      <c r="X44" s="15">
        <v>1</v>
      </c>
      <c r="Y44" s="15">
        <v>4</v>
      </c>
      <c r="Z44" s="15">
        <v>1</v>
      </c>
      <c r="AA44" s="15">
        <v>2</v>
      </c>
      <c r="AB44" s="16"/>
      <c r="AC44" s="53"/>
      <c r="AD44" s="14">
        <v>4</v>
      </c>
      <c r="AE44" s="15">
        <v>1</v>
      </c>
      <c r="AF44" s="15">
        <v>5</v>
      </c>
      <c r="AG44" s="15">
        <v>1</v>
      </c>
      <c r="AH44" s="15">
        <v>1</v>
      </c>
      <c r="AI44" s="15">
        <v>5</v>
      </c>
      <c r="AJ44" s="15">
        <v>1</v>
      </c>
      <c r="AK44" s="15">
        <v>5</v>
      </c>
      <c r="AL44" s="15">
        <v>1</v>
      </c>
      <c r="AM44" s="15">
        <v>5</v>
      </c>
      <c r="AN44" s="15">
        <v>1</v>
      </c>
      <c r="AO44" s="15">
        <v>3</v>
      </c>
      <c r="AP44" s="16"/>
      <c r="AQ44" s="54"/>
    </row>
    <row r="45" spans="1:43" x14ac:dyDescent="0.25">
      <c r="A45" s="69"/>
      <c r="B45" s="39">
        <v>4</v>
      </c>
      <c r="C45" s="40">
        <v>4</v>
      </c>
      <c r="D45" s="40">
        <v>4</v>
      </c>
      <c r="E45" s="40">
        <v>4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1">
        <v>2</v>
      </c>
      <c r="N45" s="24">
        <f>SUM(B45:M45)</f>
        <v>18</v>
      </c>
      <c r="O45" s="52">
        <f>N45*C69</f>
        <v>37.5</v>
      </c>
      <c r="P45" s="42">
        <v>3</v>
      </c>
      <c r="Q45" s="40">
        <v>3</v>
      </c>
      <c r="R45" s="40">
        <v>4</v>
      </c>
      <c r="S45" s="40">
        <v>4</v>
      </c>
      <c r="T45" s="40">
        <v>0</v>
      </c>
      <c r="U45" s="40">
        <v>1</v>
      </c>
      <c r="V45" s="40">
        <v>1</v>
      </c>
      <c r="W45" s="40">
        <v>0</v>
      </c>
      <c r="X45" s="40">
        <v>0</v>
      </c>
      <c r="Y45" s="40">
        <v>1</v>
      </c>
      <c r="Z45" s="40">
        <v>0</v>
      </c>
      <c r="AA45" s="40">
        <v>3</v>
      </c>
      <c r="AB45" s="24">
        <f>SUM(P45:AA45)</f>
        <v>20</v>
      </c>
      <c r="AC45" s="52">
        <f>AB45*C69</f>
        <v>41.666666666666671</v>
      </c>
      <c r="AD45" s="39">
        <v>3</v>
      </c>
      <c r="AE45" s="40">
        <v>4</v>
      </c>
      <c r="AF45" s="40">
        <v>4</v>
      </c>
      <c r="AG45" s="40">
        <v>4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2</v>
      </c>
      <c r="AP45" s="24">
        <f>SUM(AD45:AO45)</f>
        <v>17</v>
      </c>
      <c r="AQ45" s="55">
        <f>AP45*C69</f>
        <v>35.416666666666671</v>
      </c>
    </row>
    <row r="46" spans="1:43" x14ac:dyDescent="0.25">
      <c r="A46" s="68">
        <v>1</v>
      </c>
      <c r="B46" s="14">
        <v>4</v>
      </c>
      <c r="C46" s="15">
        <v>2</v>
      </c>
      <c r="D46" s="15">
        <v>4</v>
      </c>
      <c r="E46" s="15">
        <v>1</v>
      </c>
      <c r="F46" s="15">
        <v>1</v>
      </c>
      <c r="G46" s="15">
        <v>4</v>
      </c>
      <c r="H46" s="15">
        <v>2</v>
      </c>
      <c r="I46" s="15">
        <v>4</v>
      </c>
      <c r="J46" s="15">
        <v>2</v>
      </c>
      <c r="K46" s="15">
        <v>5</v>
      </c>
      <c r="L46" s="15">
        <v>2</v>
      </c>
      <c r="M46" s="16">
        <v>2</v>
      </c>
      <c r="N46" s="16"/>
      <c r="O46" s="53"/>
      <c r="P46" s="17">
        <v>4</v>
      </c>
      <c r="Q46" s="15">
        <v>3</v>
      </c>
      <c r="R46" s="15">
        <v>4</v>
      </c>
      <c r="S46" s="15">
        <v>1</v>
      </c>
      <c r="T46" s="15">
        <v>1</v>
      </c>
      <c r="U46" s="15">
        <v>4</v>
      </c>
      <c r="V46" s="15">
        <v>3</v>
      </c>
      <c r="W46" s="15">
        <v>4</v>
      </c>
      <c r="X46" s="15">
        <v>2</v>
      </c>
      <c r="Y46" s="15">
        <v>2</v>
      </c>
      <c r="Z46" s="15">
        <v>3</v>
      </c>
      <c r="AA46" s="15">
        <v>1</v>
      </c>
      <c r="AB46" s="16"/>
      <c r="AC46" s="53"/>
      <c r="AD46" s="14">
        <v>4</v>
      </c>
      <c r="AE46" s="15">
        <v>2</v>
      </c>
      <c r="AF46" s="15">
        <v>4</v>
      </c>
      <c r="AG46" s="15">
        <v>1</v>
      </c>
      <c r="AH46" s="15">
        <v>2</v>
      </c>
      <c r="AI46" s="15">
        <v>4</v>
      </c>
      <c r="AJ46" s="15">
        <v>1</v>
      </c>
      <c r="AK46" s="15">
        <v>3</v>
      </c>
      <c r="AL46" s="15">
        <v>4</v>
      </c>
      <c r="AM46" s="15">
        <v>2</v>
      </c>
      <c r="AN46" s="15">
        <v>2</v>
      </c>
      <c r="AO46" s="15">
        <v>3</v>
      </c>
      <c r="AP46" s="16"/>
      <c r="AQ46" s="54"/>
    </row>
    <row r="47" spans="1:43" x14ac:dyDescent="0.25">
      <c r="A47" s="69"/>
      <c r="B47" s="39">
        <v>3</v>
      </c>
      <c r="C47" s="40">
        <v>3</v>
      </c>
      <c r="D47" s="40">
        <v>3</v>
      </c>
      <c r="E47" s="40">
        <v>4</v>
      </c>
      <c r="F47" s="40">
        <v>0</v>
      </c>
      <c r="G47" s="40">
        <v>1</v>
      </c>
      <c r="H47" s="40">
        <v>1</v>
      </c>
      <c r="I47" s="40">
        <v>1</v>
      </c>
      <c r="J47" s="40">
        <v>1</v>
      </c>
      <c r="K47" s="40">
        <v>0</v>
      </c>
      <c r="L47" s="40">
        <v>1</v>
      </c>
      <c r="M47" s="41">
        <v>3</v>
      </c>
      <c r="N47" s="24">
        <f>SUM(B47:M47)</f>
        <v>21</v>
      </c>
      <c r="O47" s="52">
        <f>N47*C69</f>
        <v>43.75</v>
      </c>
      <c r="P47" s="42">
        <v>3</v>
      </c>
      <c r="Q47" s="40">
        <v>2</v>
      </c>
      <c r="R47" s="40">
        <v>3</v>
      </c>
      <c r="S47" s="40">
        <v>4</v>
      </c>
      <c r="T47" s="40">
        <v>0</v>
      </c>
      <c r="U47" s="40">
        <v>1</v>
      </c>
      <c r="V47" s="40">
        <v>2</v>
      </c>
      <c r="W47" s="40">
        <v>1</v>
      </c>
      <c r="X47" s="40">
        <v>1</v>
      </c>
      <c r="Y47" s="40">
        <v>3</v>
      </c>
      <c r="Z47" s="40">
        <v>2</v>
      </c>
      <c r="AA47" s="40">
        <v>4</v>
      </c>
      <c r="AB47" s="24">
        <f>SUM(P47:AA47)</f>
        <v>26</v>
      </c>
      <c r="AC47" s="52">
        <f>AB47*C69</f>
        <v>54.166666666666671</v>
      </c>
      <c r="AD47" s="39">
        <v>3</v>
      </c>
      <c r="AE47" s="40">
        <v>3</v>
      </c>
      <c r="AF47" s="40">
        <v>3</v>
      </c>
      <c r="AG47" s="40">
        <v>4</v>
      </c>
      <c r="AH47" s="40">
        <v>1</v>
      </c>
      <c r="AI47" s="40">
        <v>1</v>
      </c>
      <c r="AJ47" s="40">
        <v>0</v>
      </c>
      <c r="AK47" s="40">
        <v>2</v>
      </c>
      <c r="AL47" s="40">
        <v>3</v>
      </c>
      <c r="AM47" s="40">
        <v>3</v>
      </c>
      <c r="AN47" s="40">
        <v>1</v>
      </c>
      <c r="AO47" s="40">
        <v>2</v>
      </c>
      <c r="AP47" s="24">
        <f>SUM(AD47:AO47)</f>
        <v>26</v>
      </c>
      <c r="AQ47" s="55">
        <f>AP47*C69</f>
        <v>54.166666666666671</v>
      </c>
    </row>
    <row r="48" spans="1:43" x14ac:dyDescent="0.25">
      <c r="A48" s="68">
        <v>1</v>
      </c>
      <c r="B48" s="14">
        <v>4</v>
      </c>
      <c r="C48" s="15">
        <v>1</v>
      </c>
      <c r="D48" s="15">
        <v>5</v>
      </c>
      <c r="E48" s="15">
        <v>1</v>
      </c>
      <c r="F48" s="15">
        <v>1</v>
      </c>
      <c r="G48" s="15">
        <v>5</v>
      </c>
      <c r="H48" s="15">
        <v>1</v>
      </c>
      <c r="I48" s="15">
        <v>5</v>
      </c>
      <c r="J48" s="15">
        <v>1</v>
      </c>
      <c r="K48" s="15">
        <v>5</v>
      </c>
      <c r="L48" s="15">
        <v>1</v>
      </c>
      <c r="M48" s="16">
        <v>2</v>
      </c>
      <c r="N48" s="16"/>
      <c r="O48" s="53"/>
      <c r="P48" s="17">
        <v>4</v>
      </c>
      <c r="Q48" s="15">
        <v>2</v>
      </c>
      <c r="R48" s="15">
        <v>3</v>
      </c>
      <c r="S48" s="15">
        <v>1</v>
      </c>
      <c r="T48" s="15">
        <v>2</v>
      </c>
      <c r="U48" s="15">
        <v>3</v>
      </c>
      <c r="V48" s="15">
        <v>1</v>
      </c>
      <c r="W48" s="15">
        <v>4</v>
      </c>
      <c r="X48" s="15">
        <v>2</v>
      </c>
      <c r="Y48" s="15">
        <v>2</v>
      </c>
      <c r="Z48" s="15">
        <v>3</v>
      </c>
      <c r="AA48" s="15">
        <v>2</v>
      </c>
      <c r="AB48" s="16"/>
      <c r="AC48" s="53"/>
      <c r="AD48" s="14">
        <v>4</v>
      </c>
      <c r="AE48" s="15">
        <v>1</v>
      </c>
      <c r="AF48" s="15">
        <v>5</v>
      </c>
      <c r="AG48" s="15">
        <v>1</v>
      </c>
      <c r="AH48" s="15">
        <v>1</v>
      </c>
      <c r="AI48" s="15">
        <v>5</v>
      </c>
      <c r="AJ48" s="15">
        <v>1</v>
      </c>
      <c r="AK48" s="15">
        <v>5</v>
      </c>
      <c r="AL48" s="15">
        <v>1</v>
      </c>
      <c r="AM48" s="15">
        <v>2</v>
      </c>
      <c r="AN48" s="15">
        <v>1</v>
      </c>
      <c r="AO48" s="15">
        <v>1</v>
      </c>
      <c r="AP48" s="16"/>
      <c r="AQ48" s="54"/>
    </row>
    <row r="49" spans="1:43" x14ac:dyDescent="0.25">
      <c r="A49" s="69"/>
      <c r="B49" s="39">
        <v>3</v>
      </c>
      <c r="C49" s="40">
        <v>4</v>
      </c>
      <c r="D49" s="40">
        <v>4</v>
      </c>
      <c r="E49" s="40">
        <v>4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1">
        <v>3</v>
      </c>
      <c r="N49" s="24">
        <f>SUM(B49:M49)</f>
        <v>18</v>
      </c>
      <c r="O49" s="52">
        <f>N49*C69</f>
        <v>37.5</v>
      </c>
      <c r="P49" s="42">
        <v>3</v>
      </c>
      <c r="Q49" s="40">
        <v>3</v>
      </c>
      <c r="R49" s="40">
        <v>2</v>
      </c>
      <c r="S49" s="40">
        <v>4</v>
      </c>
      <c r="T49" s="40">
        <v>1</v>
      </c>
      <c r="U49" s="40">
        <v>2</v>
      </c>
      <c r="V49" s="40">
        <v>0</v>
      </c>
      <c r="W49" s="40">
        <v>1</v>
      </c>
      <c r="X49" s="40">
        <v>1</v>
      </c>
      <c r="Y49" s="40">
        <v>3</v>
      </c>
      <c r="Z49" s="40">
        <v>2</v>
      </c>
      <c r="AA49" s="40">
        <v>3</v>
      </c>
      <c r="AB49" s="24">
        <f>SUM(P49:AA49)</f>
        <v>25</v>
      </c>
      <c r="AC49" s="52">
        <f>AB49*C69</f>
        <v>52.083333333333336</v>
      </c>
      <c r="AD49" s="39">
        <v>3</v>
      </c>
      <c r="AE49" s="40">
        <v>4</v>
      </c>
      <c r="AF49" s="40">
        <v>4</v>
      </c>
      <c r="AG49" s="40">
        <v>4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3</v>
      </c>
      <c r="AN49" s="40">
        <v>0</v>
      </c>
      <c r="AO49" s="40">
        <v>4</v>
      </c>
      <c r="AP49" s="24">
        <f>SUM(AD49:AO49)</f>
        <v>22</v>
      </c>
      <c r="AQ49" s="55">
        <f>AP49*C69</f>
        <v>45.833333333333336</v>
      </c>
    </row>
    <row r="50" spans="1:43" x14ac:dyDescent="0.25">
      <c r="A50" s="68">
        <v>1</v>
      </c>
      <c r="B50" s="14">
        <v>5</v>
      </c>
      <c r="C50" s="15">
        <v>1</v>
      </c>
      <c r="D50" s="15">
        <v>5</v>
      </c>
      <c r="E50" s="15">
        <v>1</v>
      </c>
      <c r="F50" s="15">
        <v>2</v>
      </c>
      <c r="G50" s="15">
        <v>5</v>
      </c>
      <c r="H50" s="15">
        <v>1</v>
      </c>
      <c r="I50" s="15">
        <v>4</v>
      </c>
      <c r="J50" s="15">
        <v>1</v>
      </c>
      <c r="K50" s="15">
        <v>5</v>
      </c>
      <c r="L50" s="15">
        <v>2</v>
      </c>
      <c r="M50" s="16">
        <v>4</v>
      </c>
      <c r="N50" s="16"/>
      <c r="O50" s="53"/>
      <c r="P50" s="17">
        <v>5</v>
      </c>
      <c r="Q50" s="15">
        <v>1</v>
      </c>
      <c r="R50" s="15">
        <v>5</v>
      </c>
      <c r="S50" s="15">
        <v>1</v>
      </c>
      <c r="T50" s="15">
        <v>2</v>
      </c>
      <c r="U50" s="15">
        <v>5</v>
      </c>
      <c r="V50" s="15">
        <v>2</v>
      </c>
      <c r="W50" s="15">
        <v>5</v>
      </c>
      <c r="X50" s="15">
        <v>1</v>
      </c>
      <c r="Y50" s="15">
        <v>4</v>
      </c>
      <c r="Z50" s="15">
        <v>1</v>
      </c>
      <c r="AA50" s="15">
        <v>3</v>
      </c>
      <c r="AB50" s="16"/>
      <c r="AC50" s="53"/>
      <c r="AD50" s="14">
        <v>5</v>
      </c>
      <c r="AE50" s="15">
        <v>2</v>
      </c>
      <c r="AF50" s="15">
        <v>5</v>
      </c>
      <c r="AG50" s="15">
        <v>1</v>
      </c>
      <c r="AH50" s="15">
        <v>3</v>
      </c>
      <c r="AI50" s="15">
        <v>4</v>
      </c>
      <c r="AJ50" s="15">
        <v>4</v>
      </c>
      <c r="AK50" s="15">
        <v>2</v>
      </c>
      <c r="AL50" s="15">
        <v>4</v>
      </c>
      <c r="AM50" s="15">
        <v>1</v>
      </c>
      <c r="AN50" s="15">
        <v>1</v>
      </c>
      <c r="AO50" s="15">
        <v>3</v>
      </c>
      <c r="AP50" s="16"/>
      <c r="AQ50" s="54"/>
    </row>
    <row r="51" spans="1:43" x14ac:dyDescent="0.25">
      <c r="A51" s="69"/>
      <c r="B51" s="39">
        <v>4</v>
      </c>
      <c r="C51" s="40">
        <v>4</v>
      </c>
      <c r="D51" s="40">
        <v>4</v>
      </c>
      <c r="E51" s="40">
        <v>4</v>
      </c>
      <c r="F51" s="40">
        <v>1</v>
      </c>
      <c r="G51" s="40">
        <v>0</v>
      </c>
      <c r="H51" s="40">
        <v>0</v>
      </c>
      <c r="I51" s="40">
        <v>1</v>
      </c>
      <c r="J51" s="40">
        <v>0</v>
      </c>
      <c r="K51" s="40">
        <v>0</v>
      </c>
      <c r="L51" s="40">
        <v>1</v>
      </c>
      <c r="M51" s="41">
        <v>1</v>
      </c>
      <c r="N51" s="24">
        <f>SUM(B51:M51)</f>
        <v>20</v>
      </c>
      <c r="O51" s="52">
        <f>N51*C69</f>
        <v>41.666666666666671</v>
      </c>
      <c r="P51" s="42">
        <v>4</v>
      </c>
      <c r="Q51" s="40">
        <v>4</v>
      </c>
      <c r="R51" s="40">
        <v>4</v>
      </c>
      <c r="S51" s="40">
        <v>4</v>
      </c>
      <c r="T51" s="40">
        <v>1</v>
      </c>
      <c r="U51" s="40">
        <v>0</v>
      </c>
      <c r="V51" s="40">
        <v>1</v>
      </c>
      <c r="W51" s="40">
        <v>0</v>
      </c>
      <c r="X51" s="40">
        <v>0</v>
      </c>
      <c r="Y51" s="40">
        <v>1</v>
      </c>
      <c r="Z51" s="40">
        <v>0</v>
      </c>
      <c r="AA51" s="40">
        <v>2</v>
      </c>
      <c r="AB51" s="24">
        <f>SUM(P51:AA51)</f>
        <v>21</v>
      </c>
      <c r="AC51" s="52">
        <f>AB51*C69</f>
        <v>43.75</v>
      </c>
      <c r="AD51" s="39">
        <v>4</v>
      </c>
      <c r="AE51" s="40">
        <v>3</v>
      </c>
      <c r="AF51" s="40">
        <v>4</v>
      </c>
      <c r="AG51" s="40">
        <v>4</v>
      </c>
      <c r="AH51" s="40">
        <v>2</v>
      </c>
      <c r="AI51" s="40">
        <v>1</v>
      </c>
      <c r="AJ51" s="40">
        <v>3</v>
      </c>
      <c r="AK51" s="40">
        <v>3</v>
      </c>
      <c r="AL51" s="40">
        <v>3</v>
      </c>
      <c r="AM51" s="40">
        <v>4</v>
      </c>
      <c r="AN51" s="40">
        <v>0</v>
      </c>
      <c r="AO51" s="40">
        <v>2</v>
      </c>
      <c r="AP51" s="24">
        <f>SUM(AD51:AO51)</f>
        <v>33</v>
      </c>
      <c r="AQ51" s="55">
        <f>AP51*C69</f>
        <v>68.75</v>
      </c>
    </row>
    <row r="52" spans="1:43" x14ac:dyDescent="0.25">
      <c r="A52" s="68">
        <v>1</v>
      </c>
      <c r="B52" s="14">
        <v>4</v>
      </c>
      <c r="C52" s="15">
        <v>2</v>
      </c>
      <c r="D52" s="15">
        <v>5</v>
      </c>
      <c r="E52" s="15">
        <v>1</v>
      </c>
      <c r="F52" s="15">
        <v>1</v>
      </c>
      <c r="G52" s="15">
        <v>4</v>
      </c>
      <c r="H52" s="15">
        <v>2</v>
      </c>
      <c r="I52" s="15">
        <v>4</v>
      </c>
      <c r="J52" s="15">
        <v>2</v>
      </c>
      <c r="K52" s="15">
        <v>4</v>
      </c>
      <c r="L52" s="15">
        <v>2</v>
      </c>
      <c r="M52" s="16">
        <v>3</v>
      </c>
      <c r="N52" s="16"/>
      <c r="O52" s="53"/>
      <c r="P52" s="17">
        <v>4</v>
      </c>
      <c r="Q52" s="15">
        <v>1</v>
      </c>
      <c r="R52" s="15">
        <v>5</v>
      </c>
      <c r="S52" s="15">
        <v>1</v>
      </c>
      <c r="T52" s="15">
        <v>1</v>
      </c>
      <c r="U52" s="15">
        <v>4</v>
      </c>
      <c r="V52" s="15">
        <v>1</v>
      </c>
      <c r="W52" s="15">
        <v>4</v>
      </c>
      <c r="X52" s="15">
        <v>2</v>
      </c>
      <c r="Y52" s="15">
        <v>5</v>
      </c>
      <c r="Z52" s="15">
        <v>1</v>
      </c>
      <c r="AA52" s="15">
        <v>4</v>
      </c>
      <c r="AB52" s="16"/>
      <c r="AC52" s="53"/>
      <c r="AD52" s="14">
        <v>4</v>
      </c>
      <c r="AE52" s="15">
        <v>4</v>
      </c>
      <c r="AF52" s="15">
        <v>5</v>
      </c>
      <c r="AG52" s="15">
        <v>1</v>
      </c>
      <c r="AH52" s="15">
        <v>1</v>
      </c>
      <c r="AI52" s="15">
        <v>4</v>
      </c>
      <c r="AJ52" s="15">
        <v>3</v>
      </c>
      <c r="AK52" s="15">
        <v>4</v>
      </c>
      <c r="AL52" s="15">
        <v>1</v>
      </c>
      <c r="AM52" s="15">
        <v>2</v>
      </c>
      <c r="AN52" s="15">
        <v>1</v>
      </c>
      <c r="AO52" s="15">
        <v>3</v>
      </c>
      <c r="AP52" s="16"/>
      <c r="AQ52" s="54"/>
    </row>
    <row r="53" spans="1:43" x14ac:dyDescent="0.25">
      <c r="A53" s="69"/>
      <c r="B53" s="39">
        <v>3</v>
      </c>
      <c r="C53" s="40">
        <v>3</v>
      </c>
      <c r="D53" s="40">
        <v>4</v>
      </c>
      <c r="E53" s="40">
        <v>4</v>
      </c>
      <c r="F53" s="40">
        <v>0</v>
      </c>
      <c r="G53" s="40">
        <v>1</v>
      </c>
      <c r="H53" s="40">
        <v>1</v>
      </c>
      <c r="I53" s="40">
        <v>1</v>
      </c>
      <c r="J53" s="40">
        <v>1</v>
      </c>
      <c r="K53" s="40">
        <v>1</v>
      </c>
      <c r="L53" s="40">
        <v>1</v>
      </c>
      <c r="M53" s="41">
        <v>2</v>
      </c>
      <c r="N53" s="24">
        <f>SUM(B53:M53)</f>
        <v>22</v>
      </c>
      <c r="O53" s="52">
        <f>N53*C69</f>
        <v>45.833333333333336</v>
      </c>
      <c r="P53" s="42">
        <v>3</v>
      </c>
      <c r="Q53" s="40">
        <v>4</v>
      </c>
      <c r="R53" s="40">
        <v>4</v>
      </c>
      <c r="S53" s="40">
        <v>4</v>
      </c>
      <c r="T53" s="40">
        <v>0</v>
      </c>
      <c r="U53" s="40">
        <v>1</v>
      </c>
      <c r="V53" s="40">
        <v>0</v>
      </c>
      <c r="W53" s="40">
        <v>1</v>
      </c>
      <c r="X53" s="40">
        <v>1</v>
      </c>
      <c r="Y53" s="40">
        <v>0</v>
      </c>
      <c r="Z53" s="40">
        <v>0</v>
      </c>
      <c r="AA53" s="40">
        <v>1</v>
      </c>
      <c r="AB53" s="24">
        <f>SUM(P53:AA53)</f>
        <v>19</v>
      </c>
      <c r="AC53" s="52">
        <f>AB53*C69</f>
        <v>39.583333333333336</v>
      </c>
      <c r="AD53" s="39">
        <v>3</v>
      </c>
      <c r="AE53" s="40">
        <v>1</v>
      </c>
      <c r="AF53" s="40">
        <v>4</v>
      </c>
      <c r="AG53" s="40">
        <v>4</v>
      </c>
      <c r="AH53" s="40">
        <v>0</v>
      </c>
      <c r="AI53" s="40">
        <v>1</v>
      </c>
      <c r="AJ53" s="40">
        <v>2</v>
      </c>
      <c r="AK53" s="40">
        <v>1</v>
      </c>
      <c r="AL53" s="40">
        <v>0</v>
      </c>
      <c r="AM53" s="40">
        <v>3</v>
      </c>
      <c r="AN53" s="40">
        <v>0</v>
      </c>
      <c r="AO53" s="40">
        <v>2</v>
      </c>
      <c r="AP53" s="24">
        <f>SUM(AD53:AO53)</f>
        <v>21</v>
      </c>
      <c r="AQ53" s="55">
        <f>AP53*C69</f>
        <v>43.75</v>
      </c>
    </row>
    <row r="54" spans="1:43" x14ac:dyDescent="0.25">
      <c r="A54" s="68">
        <v>1</v>
      </c>
      <c r="B54" s="14">
        <v>3</v>
      </c>
      <c r="C54" s="15">
        <v>1</v>
      </c>
      <c r="D54" s="15">
        <v>5</v>
      </c>
      <c r="E54" s="15">
        <v>1</v>
      </c>
      <c r="F54" s="15">
        <v>1</v>
      </c>
      <c r="G54" s="15">
        <v>4</v>
      </c>
      <c r="H54" s="15">
        <v>1</v>
      </c>
      <c r="I54" s="15">
        <v>4</v>
      </c>
      <c r="J54" s="15">
        <v>2</v>
      </c>
      <c r="K54" s="15">
        <v>5</v>
      </c>
      <c r="L54" s="15">
        <v>1</v>
      </c>
      <c r="M54" s="16">
        <v>3</v>
      </c>
      <c r="N54" s="16"/>
      <c r="O54" s="53"/>
      <c r="P54" s="17">
        <v>4</v>
      </c>
      <c r="Q54" s="15">
        <v>1</v>
      </c>
      <c r="R54" s="15">
        <v>5</v>
      </c>
      <c r="S54" s="15">
        <v>1</v>
      </c>
      <c r="T54" s="15">
        <v>1</v>
      </c>
      <c r="U54" s="15">
        <v>3</v>
      </c>
      <c r="V54" s="15">
        <v>1</v>
      </c>
      <c r="W54" s="15">
        <v>4</v>
      </c>
      <c r="X54" s="15">
        <v>1</v>
      </c>
      <c r="Y54" s="15">
        <v>5</v>
      </c>
      <c r="Z54" s="15">
        <v>1</v>
      </c>
      <c r="AA54" s="15">
        <v>1</v>
      </c>
      <c r="AB54" s="16"/>
      <c r="AC54" s="53"/>
      <c r="AD54" s="14">
        <v>3</v>
      </c>
      <c r="AE54" s="15">
        <v>1</v>
      </c>
      <c r="AF54" s="15">
        <v>5</v>
      </c>
      <c r="AG54" s="15">
        <v>1</v>
      </c>
      <c r="AH54" s="15">
        <v>1</v>
      </c>
      <c r="AI54" s="15">
        <v>4</v>
      </c>
      <c r="AJ54" s="15">
        <v>1</v>
      </c>
      <c r="AK54" s="15">
        <v>2</v>
      </c>
      <c r="AL54" s="15">
        <v>2</v>
      </c>
      <c r="AM54" s="15">
        <v>3</v>
      </c>
      <c r="AN54" s="15">
        <v>1</v>
      </c>
      <c r="AO54" s="15">
        <v>1</v>
      </c>
      <c r="AP54" s="16"/>
      <c r="AQ54" s="54"/>
    </row>
    <row r="55" spans="1:43" x14ac:dyDescent="0.25">
      <c r="A55" s="69"/>
      <c r="B55" s="39">
        <v>2</v>
      </c>
      <c r="C55" s="40">
        <v>4</v>
      </c>
      <c r="D55" s="40">
        <v>4</v>
      </c>
      <c r="E55" s="40">
        <v>4</v>
      </c>
      <c r="F55" s="40">
        <v>0</v>
      </c>
      <c r="G55" s="40">
        <v>1</v>
      </c>
      <c r="H55" s="40">
        <v>0</v>
      </c>
      <c r="I55" s="40">
        <v>1</v>
      </c>
      <c r="J55" s="40">
        <v>1</v>
      </c>
      <c r="K55" s="40">
        <v>0</v>
      </c>
      <c r="L55" s="40">
        <v>0</v>
      </c>
      <c r="M55" s="41">
        <v>2</v>
      </c>
      <c r="N55" s="24">
        <f>SUM(B55:M55)</f>
        <v>19</v>
      </c>
      <c r="O55" s="52">
        <f>N55*C69</f>
        <v>39.583333333333336</v>
      </c>
      <c r="P55" s="42">
        <v>3</v>
      </c>
      <c r="Q55" s="40">
        <v>4</v>
      </c>
      <c r="R55" s="40">
        <v>4</v>
      </c>
      <c r="S55" s="40">
        <v>4</v>
      </c>
      <c r="T55" s="40">
        <v>0</v>
      </c>
      <c r="U55" s="40">
        <v>2</v>
      </c>
      <c r="V55" s="40">
        <v>0</v>
      </c>
      <c r="W55" s="40">
        <v>1</v>
      </c>
      <c r="X55" s="40">
        <v>0</v>
      </c>
      <c r="Y55" s="40">
        <v>0</v>
      </c>
      <c r="Z55" s="40">
        <v>0</v>
      </c>
      <c r="AA55" s="40">
        <v>4</v>
      </c>
      <c r="AB55" s="24">
        <f>SUM(P55:AA55)</f>
        <v>22</v>
      </c>
      <c r="AC55" s="52">
        <f>AB55*C69</f>
        <v>45.833333333333336</v>
      </c>
      <c r="AD55" s="39">
        <v>2</v>
      </c>
      <c r="AE55" s="40">
        <v>4</v>
      </c>
      <c r="AF55" s="40">
        <v>4</v>
      </c>
      <c r="AG55" s="40">
        <v>4</v>
      </c>
      <c r="AH55" s="40">
        <v>0</v>
      </c>
      <c r="AI55" s="40">
        <v>1</v>
      </c>
      <c r="AJ55" s="40">
        <v>0</v>
      </c>
      <c r="AK55" s="40">
        <v>3</v>
      </c>
      <c r="AL55" s="40">
        <v>1</v>
      </c>
      <c r="AM55" s="40">
        <v>2</v>
      </c>
      <c r="AN55" s="40">
        <v>0</v>
      </c>
      <c r="AO55" s="40">
        <v>4</v>
      </c>
      <c r="AP55" s="24">
        <f>SUM(AD55:AO55)</f>
        <v>25</v>
      </c>
      <c r="AQ55" s="55">
        <f>AP55*C69</f>
        <v>52.083333333333336</v>
      </c>
    </row>
    <row r="56" spans="1:43" x14ac:dyDescent="0.25">
      <c r="A56" s="68">
        <v>1</v>
      </c>
      <c r="B56" s="14">
        <v>5</v>
      </c>
      <c r="C56" s="15">
        <v>2</v>
      </c>
      <c r="D56" s="15">
        <v>5</v>
      </c>
      <c r="E56" s="15">
        <v>1</v>
      </c>
      <c r="F56" s="15">
        <v>1</v>
      </c>
      <c r="G56" s="15">
        <v>4</v>
      </c>
      <c r="H56" s="15">
        <v>3</v>
      </c>
      <c r="I56" s="15">
        <v>5</v>
      </c>
      <c r="J56" s="15">
        <v>1</v>
      </c>
      <c r="K56" s="15">
        <v>4</v>
      </c>
      <c r="L56" s="15">
        <v>1</v>
      </c>
      <c r="M56" s="16">
        <v>3</v>
      </c>
      <c r="N56" s="16"/>
      <c r="O56" s="53"/>
      <c r="P56" s="17">
        <v>5</v>
      </c>
      <c r="Q56" s="15">
        <v>1</v>
      </c>
      <c r="R56" s="15">
        <v>5</v>
      </c>
      <c r="S56" s="15">
        <v>2</v>
      </c>
      <c r="T56" s="15">
        <v>2</v>
      </c>
      <c r="U56" s="15">
        <v>4</v>
      </c>
      <c r="V56" s="15">
        <v>1</v>
      </c>
      <c r="W56" s="15">
        <v>5</v>
      </c>
      <c r="X56" s="15">
        <v>2</v>
      </c>
      <c r="Y56" s="15">
        <v>5</v>
      </c>
      <c r="Z56" s="15">
        <v>1</v>
      </c>
      <c r="AA56" s="15">
        <v>3</v>
      </c>
      <c r="AB56" s="16"/>
      <c r="AC56" s="53"/>
      <c r="AD56" s="14">
        <v>5</v>
      </c>
      <c r="AE56" s="15">
        <v>1</v>
      </c>
      <c r="AF56" s="15">
        <v>5</v>
      </c>
      <c r="AG56" s="15">
        <v>1</v>
      </c>
      <c r="AH56" s="15">
        <v>2</v>
      </c>
      <c r="AI56" s="15">
        <v>5</v>
      </c>
      <c r="AJ56" s="15">
        <v>1</v>
      </c>
      <c r="AK56" s="15">
        <v>5</v>
      </c>
      <c r="AL56" s="15">
        <v>1</v>
      </c>
      <c r="AM56" s="15">
        <v>3</v>
      </c>
      <c r="AN56" s="15">
        <v>1</v>
      </c>
      <c r="AO56" s="15">
        <v>3</v>
      </c>
      <c r="AP56" s="16"/>
      <c r="AQ56" s="54"/>
    </row>
    <row r="57" spans="1:43" x14ac:dyDescent="0.25">
      <c r="A57" s="69"/>
      <c r="B57" s="39">
        <v>4</v>
      </c>
      <c r="C57" s="40">
        <v>3</v>
      </c>
      <c r="D57" s="40">
        <v>4</v>
      </c>
      <c r="E57" s="40">
        <v>4</v>
      </c>
      <c r="F57" s="40">
        <v>0</v>
      </c>
      <c r="G57" s="40">
        <v>1</v>
      </c>
      <c r="H57" s="40">
        <v>2</v>
      </c>
      <c r="I57" s="40">
        <v>0</v>
      </c>
      <c r="J57" s="40">
        <v>0</v>
      </c>
      <c r="K57" s="40">
        <v>1</v>
      </c>
      <c r="L57" s="40">
        <v>0</v>
      </c>
      <c r="M57" s="41">
        <v>2</v>
      </c>
      <c r="N57" s="24">
        <f>SUM(B57:M57)</f>
        <v>21</v>
      </c>
      <c r="O57" s="52">
        <f>N57*C69</f>
        <v>43.75</v>
      </c>
      <c r="P57" s="42">
        <v>4</v>
      </c>
      <c r="Q57" s="40">
        <v>4</v>
      </c>
      <c r="R57" s="40">
        <v>4</v>
      </c>
      <c r="S57" s="40">
        <v>3</v>
      </c>
      <c r="T57" s="40">
        <v>1</v>
      </c>
      <c r="U57" s="40">
        <v>1</v>
      </c>
      <c r="V57" s="40">
        <v>0</v>
      </c>
      <c r="W57" s="40">
        <v>0</v>
      </c>
      <c r="X57" s="40">
        <v>1</v>
      </c>
      <c r="Y57" s="40">
        <v>0</v>
      </c>
      <c r="Z57" s="40">
        <v>0</v>
      </c>
      <c r="AA57" s="40">
        <v>2</v>
      </c>
      <c r="AB57" s="24">
        <f>SUM(P57:AA57)</f>
        <v>20</v>
      </c>
      <c r="AC57" s="52">
        <f>AB57*C69</f>
        <v>41.666666666666671</v>
      </c>
      <c r="AD57" s="39">
        <v>4</v>
      </c>
      <c r="AE57" s="40">
        <v>4</v>
      </c>
      <c r="AF57" s="40">
        <v>4</v>
      </c>
      <c r="AG57" s="40">
        <v>4</v>
      </c>
      <c r="AH57" s="40">
        <v>1</v>
      </c>
      <c r="AI57" s="40">
        <v>0</v>
      </c>
      <c r="AJ57" s="40">
        <v>0</v>
      </c>
      <c r="AK57" s="40">
        <v>0</v>
      </c>
      <c r="AL57" s="40">
        <v>0</v>
      </c>
      <c r="AM57" s="40">
        <v>2</v>
      </c>
      <c r="AN57" s="40">
        <v>0</v>
      </c>
      <c r="AO57" s="40">
        <v>2</v>
      </c>
      <c r="AP57" s="24">
        <f>SUM(AD57:AO57)</f>
        <v>21</v>
      </c>
      <c r="AQ57" s="55">
        <f>AP57*C69</f>
        <v>43.75</v>
      </c>
    </row>
    <row r="58" spans="1:43" x14ac:dyDescent="0.25">
      <c r="A58" s="68">
        <v>1</v>
      </c>
      <c r="B58" s="14">
        <v>4</v>
      </c>
      <c r="C58" s="15">
        <v>1</v>
      </c>
      <c r="D58" s="15">
        <v>5</v>
      </c>
      <c r="E58" s="15">
        <v>1</v>
      </c>
      <c r="F58" s="15">
        <v>1</v>
      </c>
      <c r="G58" s="15">
        <v>4</v>
      </c>
      <c r="H58" s="15">
        <v>1</v>
      </c>
      <c r="I58" s="15">
        <v>5</v>
      </c>
      <c r="J58" s="15">
        <v>1</v>
      </c>
      <c r="K58" s="15">
        <v>5</v>
      </c>
      <c r="L58" s="15">
        <v>1</v>
      </c>
      <c r="M58" s="16">
        <v>3</v>
      </c>
      <c r="N58" s="16"/>
      <c r="O58" s="53"/>
      <c r="P58" s="17">
        <v>4</v>
      </c>
      <c r="Q58" s="15">
        <v>1</v>
      </c>
      <c r="R58" s="15">
        <v>5</v>
      </c>
      <c r="S58" s="15">
        <v>1</v>
      </c>
      <c r="T58" s="15">
        <v>1</v>
      </c>
      <c r="U58" s="15">
        <v>4</v>
      </c>
      <c r="V58" s="15">
        <v>1</v>
      </c>
      <c r="W58" s="15">
        <v>5</v>
      </c>
      <c r="X58" s="15">
        <v>1</v>
      </c>
      <c r="Y58" s="15">
        <v>1</v>
      </c>
      <c r="Z58" s="15">
        <v>1</v>
      </c>
      <c r="AA58" s="15">
        <v>3</v>
      </c>
      <c r="AB58" s="16"/>
      <c r="AC58" s="53"/>
      <c r="AD58" s="14">
        <v>5</v>
      </c>
      <c r="AE58" s="15">
        <v>1</v>
      </c>
      <c r="AF58" s="15">
        <v>5</v>
      </c>
      <c r="AG58" s="15">
        <v>1</v>
      </c>
      <c r="AH58" s="15">
        <v>1</v>
      </c>
      <c r="AI58" s="15">
        <v>4</v>
      </c>
      <c r="AJ58" s="15">
        <v>1</v>
      </c>
      <c r="AK58" s="15">
        <v>5</v>
      </c>
      <c r="AL58" s="15">
        <v>2</v>
      </c>
      <c r="AM58" s="15">
        <v>2</v>
      </c>
      <c r="AN58" s="15">
        <v>1</v>
      </c>
      <c r="AO58" s="15">
        <v>2</v>
      </c>
      <c r="AP58" s="16"/>
      <c r="AQ58" s="54"/>
    </row>
    <row r="59" spans="1:43" x14ac:dyDescent="0.25">
      <c r="A59" s="69"/>
      <c r="B59" s="39">
        <v>3</v>
      </c>
      <c r="C59" s="40">
        <v>4</v>
      </c>
      <c r="D59" s="40">
        <v>4</v>
      </c>
      <c r="E59" s="40">
        <v>4</v>
      </c>
      <c r="F59" s="40">
        <v>0</v>
      </c>
      <c r="G59" s="40">
        <v>1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1">
        <v>2</v>
      </c>
      <c r="N59" s="24">
        <f>SUM(B59:M59)</f>
        <v>18</v>
      </c>
      <c r="O59" s="52">
        <f>N59*C69</f>
        <v>37.5</v>
      </c>
      <c r="P59" s="42">
        <v>3</v>
      </c>
      <c r="Q59" s="40">
        <v>4</v>
      </c>
      <c r="R59" s="40">
        <v>4</v>
      </c>
      <c r="S59" s="40">
        <v>4</v>
      </c>
      <c r="T59" s="40">
        <v>0</v>
      </c>
      <c r="U59" s="40">
        <v>1</v>
      </c>
      <c r="V59" s="40">
        <v>0</v>
      </c>
      <c r="W59" s="40">
        <v>0</v>
      </c>
      <c r="X59" s="40">
        <v>0</v>
      </c>
      <c r="Y59" s="40">
        <v>4</v>
      </c>
      <c r="Z59" s="40">
        <v>0</v>
      </c>
      <c r="AA59" s="40">
        <v>2</v>
      </c>
      <c r="AB59" s="24">
        <f>SUM(P59:AA59)</f>
        <v>22</v>
      </c>
      <c r="AC59" s="52">
        <f>AB59*C69</f>
        <v>45.833333333333336</v>
      </c>
      <c r="AD59" s="39">
        <v>4</v>
      </c>
      <c r="AE59" s="40">
        <v>4</v>
      </c>
      <c r="AF59" s="40">
        <v>4</v>
      </c>
      <c r="AG59" s="40">
        <v>4</v>
      </c>
      <c r="AH59" s="40">
        <v>0</v>
      </c>
      <c r="AI59" s="40">
        <v>1</v>
      </c>
      <c r="AJ59" s="40">
        <v>0</v>
      </c>
      <c r="AK59" s="40">
        <v>0</v>
      </c>
      <c r="AL59" s="40">
        <v>1</v>
      </c>
      <c r="AM59" s="40">
        <v>3</v>
      </c>
      <c r="AN59" s="40">
        <v>0</v>
      </c>
      <c r="AO59" s="40">
        <v>3</v>
      </c>
      <c r="AP59" s="24">
        <f>SUM(AD59:AO59)</f>
        <v>24</v>
      </c>
      <c r="AQ59" s="55">
        <f>AP59*C69</f>
        <v>50</v>
      </c>
    </row>
    <row r="60" spans="1:43" x14ac:dyDescent="0.25">
      <c r="A60" s="68">
        <v>1</v>
      </c>
      <c r="B60" s="14">
        <v>4</v>
      </c>
      <c r="C60" s="15">
        <v>1</v>
      </c>
      <c r="D60" s="15">
        <v>5</v>
      </c>
      <c r="E60" s="15">
        <v>1</v>
      </c>
      <c r="F60" s="15">
        <v>1</v>
      </c>
      <c r="G60" s="15">
        <v>4</v>
      </c>
      <c r="H60" s="15">
        <v>1</v>
      </c>
      <c r="I60" s="15">
        <v>5</v>
      </c>
      <c r="J60" s="15">
        <v>1</v>
      </c>
      <c r="K60" s="15">
        <v>5</v>
      </c>
      <c r="L60" s="15">
        <v>1</v>
      </c>
      <c r="M60" s="16">
        <v>4</v>
      </c>
      <c r="N60" s="16"/>
      <c r="O60" s="53"/>
      <c r="P60" s="17">
        <v>4</v>
      </c>
      <c r="Q60" s="15">
        <v>2</v>
      </c>
      <c r="R60" s="15">
        <v>5</v>
      </c>
      <c r="S60" s="15">
        <v>1</v>
      </c>
      <c r="T60" s="15">
        <v>1</v>
      </c>
      <c r="U60" s="15">
        <v>3</v>
      </c>
      <c r="V60" s="15">
        <v>2</v>
      </c>
      <c r="W60" s="15">
        <v>5</v>
      </c>
      <c r="X60" s="15">
        <v>1</v>
      </c>
      <c r="Y60" s="15">
        <v>3</v>
      </c>
      <c r="Z60" s="15">
        <v>1</v>
      </c>
      <c r="AA60" s="15">
        <v>4</v>
      </c>
      <c r="AB60" s="16"/>
      <c r="AC60" s="53"/>
      <c r="AD60" s="14">
        <v>4</v>
      </c>
      <c r="AE60" s="15">
        <v>1</v>
      </c>
      <c r="AF60" s="15">
        <v>5</v>
      </c>
      <c r="AG60" s="15">
        <v>1</v>
      </c>
      <c r="AH60" s="15">
        <v>1</v>
      </c>
      <c r="AI60" s="15">
        <v>2</v>
      </c>
      <c r="AJ60" s="15">
        <v>3</v>
      </c>
      <c r="AK60" s="15">
        <v>5</v>
      </c>
      <c r="AL60" s="15">
        <v>1</v>
      </c>
      <c r="AM60" s="15">
        <v>2</v>
      </c>
      <c r="AN60" s="15">
        <v>1</v>
      </c>
      <c r="AO60" s="15">
        <v>2</v>
      </c>
      <c r="AP60" s="16"/>
      <c r="AQ60" s="54"/>
    </row>
    <row r="61" spans="1:43" x14ac:dyDescent="0.25">
      <c r="A61" s="66"/>
      <c r="B61" s="39">
        <v>3</v>
      </c>
      <c r="C61" s="40">
        <v>4</v>
      </c>
      <c r="D61" s="40">
        <v>4</v>
      </c>
      <c r="E61" s="40">
        <v>4</v>
      </c>
      <c r="F61" s="40">
        <v>0</v>
      </c>
      <c r="G61" s="40">
        <v>1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1">
        <v>1</v>
      </c>
      <c r="N61" s="24">
        <f>SUM(B61:M61)</f>
        <v>17</v>
      </c>
      <c r="O61" s="52">
        <f>N61*C69</f>
        <v>35.416666666666671</v>
      </c>
      <c r="P61" s="42">
        <v>3</v>
      </c>
      <c r="Q61" s="40">
        <v>3</v>
      </c>
      <c r="R61" s="40">
        <v>4</v>
      </c>
      <c r="S61" s="40">
        <v>4</v>
      </c>
      <c r="T61" s="40">
        <v>0</v>
      </c>
      <c r="U61" s="40">
        <v>2</v>
      </c>
      <c r="V61" s="40">
        <v>1</v>
      </c>
      <c r="W61" s="40">
        <v>0</v>
      </c>
      <c r="X61" s="40">
        <v>0</v>
      </c>
      <c r="Y61" s="40">
        <v>2</v>
      </c>
      <c r="Z61" s="40">
        <v>0</v>
      </c>
      <c r="AA61" s="40">
        <v>1</v>
      </c>
      <c r="AB61" s="24">
        <f>SUM(P61:AA61)</f>
        <v>20</v>
      </c>
      <c r="AC61" s="52">
        <f>AB61*C69</f>
        <v>41.666666666666671</v>
      </c>
      <c r="AD61" s="39">
        <v>3</v>
      </c>
      <c r="AE61" s="40">
        <v>4</v>
      </c>
      <c r="AF61" s="40">
        <v>4</v>
      </c>
      <c r="AG61" s="40">
        <v>4</v>
      </c>
      <c r="AH61" s="40">
        <v>0</v>
      </c>
      <c r="AI61" s="40">
        <v>3</v>
      </c>
      <c r="AJ61" s="40">
        <v>2</v>
      </c>
      <c r="AK61" s="40">
        <v>0</v>
      </c>
      <c r="AL61" s="40">
        <v>0</v>
      </c>
      <c r="AM61" s="40">
        <v>3</v>
      </c>
      <c r="AN61" s="40">
        <v>0</v>
      </c>
      <c r="AO61" s="40">
        <v>3</v>
      </c>
      <c r="AP61" s="24">
        <f>SUM(AD61:AO61)</f>
        <v>26</v>
      </c>
      <c r="AQ61" s="55">
        <f>AP61*C69</f>
        <v>54.166666666666671</v>
      </c>
    </row>
    <row r="62" spans="1:43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3" x14ac:dyDescent="0.25">
      <c r="N63" s="27"/>
      <c r="O63" s="28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30"/>
      <c r="AC63" s="31"/>
      <c r="AP63" s="32"/>
      <c r="AQ63" s="47"/>
    </row>
    <row r="64" spans="1:43" x14ac:dyDescent="0.25">
      <c r="A64" s="18"/>
      <c r="B64" s="18"/>
    </row>
    <row r="65" spans="1:3" x14ac:dyDescent="0.25">
      <c r="A65" s="33"/>
      <c r="B65" s="33"/>
    </row>
    <row r="67" spans="1:3" x14ac:dyDescent="0.25">
      <c r="C67">
        <v>100</v>
      </c>
    </row>
    <row r="68" spans="1:3" x14ac:dyDescent="0.25">
      <c r="C68">
        <v>48</v>
      </c>
    </row>
    <row r="69" spans="1:3" x14ac:dyDescent="0.25">
      <c r="C69" s="51">
        <f>C67/C68</f>
        <v>2.0833333333333335</v>
      </c>
    </row>
  </sheetData>
  <mergeCells count="30">
    <mergeCell ref="A52:A53"/>
    <mergeCell ref="A54:A55"/>
    <mergeCell ref="A56:A57"/>
    <mergeCell ref="A58:A59"/>
    <mergeCell ref="A60:A61"/>
    <mergeCell ref="A42:A43"/>
    <mergeCell ref="A44:A45"/>
    <mergeCell ref="A46:A47"/>
    <mergeCell ref="A48:A49"/>
    <mergeCell ref="A50:A51"/>
    <mergeCell ref="A32:A33"/>
    <mergeCell ref="A34:A35"/>
    <mergeCell ref="A36:A37"/>
    <mergeCell ref="A38:A39"/>
    <mergeCell ref="A40:A41"/>
    <mergeCell ref="A22:A23"/>
    <mergeCell ref="A24:A25"/>
    <mergeCell ref="A26:A27"/>
    <mergeCell ref="A28:A29"/>
    <mergeCell ref="A30:A31"/>
    <mergeCell ref="A12:A13"/>
    <mergeCell ref="A14:A15"/>
    <mergeCell ref="A16:A17"/>
    <mergeCell ref="A18:A19"/>
    <mergeCell ref="A20:A21"/>
    <mergeCell ref="A2:A3"/>
    <mergeCell ref="A4:A5"/>
    <mergeCell ref="A6:A7"/>
    <mergeCell ref="A8:A9"/>
    <mergeCell ref="A10:A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69"/>
  <sheetViews>
    <sheetView zoomScale="50" zoomScaleNormal="50" workbookViewId="0">
      <selection sqref="A1:XFD1"/>
    </sheetView>
  </sheetViews>
  <sheetFormatPr defaultRowHeight="15" x14ac:dyDescent="0.25"/>
  <cols>
    <col min="1" max="1" width="11" customWidth="1"/>
    <col min="3" max="3" width="16.5703125" bestFit="1" customWidth="1"/>
    <col min="11" max="13" width="10.140625" bestFit="1" customWidth="1"/>
    <col min="14" max="14" width="15" bestFit="1" customWidth="1"/>
    <col min="15" max="15" width="10.140625" customWidth="1"/>
    <col min="28" max="28" width="15" bestFit="1" customWidth="1"/>
    <col min="29" max="29" width="10.140625" bestFit="1" customWidth="1"/>
    <col min="42" max="42" width="15" bestFit="1" customWidth="1"/>
    <col min="43" max="43" width="10.140625" bestFit="1" customWidth="1"/>
  </cols>
  <sheetData>
    <row r="1" spans="1:43" ht="15.75" thickBot="1" x14ac:dyDescent="0.3">
      <c r="A1" s="9" t="s">
        <v>3</v>
      </c>
      <c r="B1" s="8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2" t="s">
        <v>16</v>
      </c>
      <c r="N1" s="1" t="s">
        <v>4</v>
      </c>
      <c r="O1" s="48" t="s">
        <v>0</v>
      </c>
      <c r="P1" s="3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23" t="s">
        <v>4</v>
      </c>
      <c r="AC1" s="50" t="s">
        <v>0</v>
      </c>
      <c r="AD1" s="5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26" t="s">
        <v>4</v>
      </c>
      <c r="AQ1" s="7" t="s">
        <v>0</v>
      </c>
    </row>
    <row r="2" spans="1:43" x14ac:dyDescent="0.25">
      <c r="A2" s="65">
        <v>2</v>
      </c>
      <c r="B2" s="14">
        <v>3</v>
      </c>
      <c r="C2" s="15">
        <v>1</v>
      </c>
      <c r="D2" s="15">
        <v>4</v>
      </c>
      <c r="E2" s="15">
        <v>1</v>
      </c>
      <c r="F2" s="15">
        <v>3</v>
      </c>
      <c r="G2" s="15">
        <v>1</v>
      </c>
      <c r="H2" s="15">
        <v>1</v>
      </c>
      <c r="I2" s="15">
        <v>1</v>
      </c>
      <c r="J2" s="15">
        <v>5</v>
      </c>
      <c r="K2" s="15">
        <v>1</v>
      </c>
      <c r="L2" s="15">
        <v>5</v>
      </c>
      <c r="M2" s="16">
        <v>1</v>
      </c>
      <c r="N2" s="16"/>
      <c r="O2" s="53"/>
      <c r="P2" s="17">
        <v>3</v>
      </c>
      <c r="Q2" s="15">
        <v>1</v>
      </c>
      <c r="R2" s="15">
        <v>3</v>
      </c>
      <c r="S2" s="15">
        <v>1</v>
      </c>
      <c r="T2" s="15">
        <v>3</v>
      </c>
      <c r="U2" s="15">
        <v>1</v>
      </c>
      <c r="V2" s="15">
        <v>1</v>
      </c>
      <c r="W2" s="15">
        <v>5</v>
      </c>
      <c r="X2" s="15">
        <v>5</v>
      </c>
      <c r="Y2" s="15">
        <v>1</v>
      </c>
      <c r="Z2" s="15">
        <v>4</v>
      </c>
      <c r="AA2" s="15">
        <v>1</v>
      </c>
      <c r="AB2" s="16"/>
      <c r="AC2" s="53"/>
      <c r="AD2" s="14">
        <v>3</v>
      </c>
      <c r="AE2" s="15">
        <v>1</v>
      </c>
      <c r="AF2" s="15">
        <v>3</v>
      </c>
      <c r="AG2" s="15">
        <v>1</v>
      </c>
      <c r="AH2" s="15">
        <v>3</v>
      </c>
      <c r="AI2" s="15">
        <v>1</v>
      </c>
      <c r="AJ2" s="15">
        <v>1</v>
      </c>
      <c r="AK2" s="15">
        <v>5</v>
      </c>
      <c r="AL2" s="15">
        <v>5</v>
      </c>
      <c r="AM2" s="15">
        <v>1</v>
      </c>
      <c r="AN2" s="15">
        <v>5</v>
      </c>
      <c r="AO2" s="15">
        <v>1</v>
      </c>
      <c r="AP2" s="16"/>
      <c r="AQ2" s="54"/>
    </row>
    <row r="3" spans="1:43" x14ac:dyDescent="0.25">
      <c r="A3" s="66"/>
      <c r="B3" s="39">
        <v>2</v>
      </c>
      <c r="C3" s="40">
        <v>4</v>
      </c>
      <c r="D3" s="40">
        <v>3</v>
      </c>
      <c r="E3" s="40">
        <v>4</v>
      </c>
      <c r="F3" s="40">
        <v>2</v>
      </c>
      <c r="G3" s="40">
        <v>4</v>
      </c>
      <c r="H3" s="40">
        <v>0</v>
      </c>
      <c r="I3" s="40">
        <v>4</v>
      </c>
      <c r="J3" s="40">
        <v>4</v>
      </c>
      <c r="K3" s="40">
        <v>4</v>
      </c>
      <c r="L3" s="40">
        <v>4</v>
      </c>
      <c r="M3" s="41">
        <v>4</v>
      </c>
      <c r="N3" s="24">
        <f>SUM(B3:M3)</f>
        <v>39</v>
      </c>
      <c r="O3" s="52">
        <f>N3*C69</f>
        <v>81.25</v>
      </c>
      <c r="P3" s="42">
        <v>2</v>
      </c>
      <c r="Q3" s="40">
        <v>4</v>
      </c>
      <c r="R3" s="40">
        <v>2</v>
      </c>
      <c r="S3" s="40">
        <v>4</v>
      </c>
      <c r="T3" s="40">
        <v>2</v>
      </c>
      <c r="U3" s="40">
        <v>4</v>
      </c>
      <c r="V3" s="40">
        <v>0</v>
      </c>
      <c r="W3" s="40">
        <v>0</v>
      </c>
      <c r="X3" s="40">
        <v>4</v>
      </c>
      <c r="Y3" s="40">
        <v>4</v>
      </c>
      <c r="Z3" s="40">
        <v>3</v>
      </c>
      <c r="AA3" s="40">
        <v>4</v>
      </c>
      <c r="AB3" s="24">
        <f>SUM(P3:AA3)</f>
        <v>33</v>
      </c>
      <c r="AC3" s="52">
        <f>AB3*C69</f>
        <v>68.75</v>
      </c>
      <c r="AD3" s="39">
        <v>2</v>
      </c>
      <c r="AE3" s="40">
        <v>4</v>
      </c>
      <c r="AF3" s="40">
        <v>2</v>
      </c>
      <c r="AG3" s="40">
        <v>4</v>
      </c>
      <c r="AH3" s="40">
        <v>2</v>
      </c>
      <c r="AI3" s="40">
        <v>4</v>
      </c>
      <c r="AJ3" s="40">
        <v>0</v>
      </c>
      <c r="AK3" s="40">
        <v>0</v>
      </c>
      <c r="AL3" s="40">
        <v>4</v>
      </c>
      <c r="AM3" s="40">
        <v>4</v>
      </c>
      <c r="AN3" s="40">
        <v>4</v>
      </c>
      <c r="AO3" s="40">
        <v>4</v>
      </c>
      <c r="AP3" s="24">
        <f>SUM(AD3:AO3)</f>
        <v>34</v>
      </c>
      <c r="AQ3" s="55">
        <f>AP3*C69</f>
        <v>70.833333333333343</v>
      </c>
    </row>
    <row r="4" spans="1:43" x14ac:dyDescent="0.25">
      <c r="A4" s="65">
        <v>2</v>
      </c>
      <c r="B4" s="14">
        <v>5</v>
      </c>
      <c r="C4" s="15">
        <v>1</v>
      </c>
      <c r="D4" s="15">
        <v>5</v>
      </c>
      <c r="E4" s="15">
        <v>1</v>
      </c>
      <c r="F4" s="15">
        <v>1</v>
      </c>
      <c r="G4" s="15">
        <v>5</v>
      </c>
      <c r="H4" s="15">
        <v>3</v>
      </c>
      <c r="I4" s="15">
        <v>5</v>
      </c>
      <c r="J4" s="15">
        <v>1</v>
      </c>
      <c r="K4" s="15">
        <v>3</v>
      </c>
      <c r="L4" s="15">
        <v>1</v>
      </c>
      <c r="M4" s="16">
        <v>3</v>
      </c>
      <c r="N4" s="16"/>
      <c r="O4" s="53"/>
      <c r="P4" s="17">
        <v>5</v>
      </c>
      <c r="Q4" s="15">
        <v>4</v>
      </c>
      <c r="R4" s="15">
        <v>5</v>
      </c>
      <c r="S4" s="15">
        <v>1</v>
      </c>
      <c r="T4" s="15">
        <v>1</v>
      </c>
      <c r="U4" s="15">
        <v>5</v>
      </c>
      <c r="V4" s="15">
        <v>4</v>
      </c>
      <c r="W4" s="15">
        <v>5</v>
      </c>
      <c r="X4" s="15">
        <v>1</v>
      </c>
      <c r="Y4" s="15">
        <v>1</v>
      </c>
      <c r="Z4" s="15">
        <v>1</v>
      </c>
      <c r="AA4" s="15">
        <v>1</v>
      </c>
      <c r="AB4" s="16"/>
      <c r="AC4" s="53"/>
      <c r="AD4" s="14">
        <v>5</v>
      </c>
      <c r="AE4" s="15">
        <v>1</v>
      </c>
      <c r="AF4" s="15">
        <v>3</v>
      </c>
      <c r="AG4" s="15">
        <v>1</v>
      </c>
      <c r="AH4" s="15">
        <v>1</v>
      </c>
      <c r="AI4" s="15">
        <v>5</v>
      </c>
      <c r="AJ4" s="15">
        <v>1</v>
      </c>
      <c r="AK4" s="15">
        <v>5</v>
      </c>
      <c r="AL4" s="15">
        <v>1</v>
      </c>
      <c r="AM4" s="15">
        <v>3</v>
      </c>
      <c r="AN4" s="15">
        <v>1</v>
      </c>
      <c r="AO4" s="15">
        <v>1</v>
      </c>
      <c r="AP4" s="16"/>
      <c r="AQ4" s="54"/>
    </row>
    <row r="5" spans="1:43" x14ac:dyDescent="0.25">
      <c r="A5" s="66"/>
      <c r="B5" s="39">
        <v>4</v>
      </c>
      <c r="C5" s="40">
        <v>4</v>
      </c>
      <c r="D5" s="40">
        <v>4</v>
      </c>
      <c r="E5" s="40">
        <v>4</v>
      </c>
      <c r="F5" s="40">
        <v>0</v>
      </c>
      <c r="G5" s="40">
        <v>0</v>
      </c>
      <c r="H5" s="40">
        <v>2</v>
      </c>
      <c r="I5" s="40">
        <v>0</v>
      </c>
      <c r="J5" s="40">
        <v>0</v>
      </c>
      <c r="K5" s="40">
        <v>2</v>
      </c>
      <c r="L5" s="40">
        <v>0</v>
      </c>
      <c r="M5" s="41">
        <v>2</v>
      </c>
      <c r="N5" s="24">
        <f>SUM(B5:M5)</f>
        <v>22</v>
      </c>
      <c r="O5" s="52">
        <f>N5*C69</f>
        <v>45.833333333333336</v>
      </c>
      <c r="P5" s="42">
        <v>4</v>
      </c>
      <c r="Q5" s="40">
        <v>1</v>
      </c>
      <c r="R5" s="40">
        <v>4</v>
      </c>
      <c r="S5" s="40">
        <v>4</v>
      </c>
      <c r="T5" s="40">
        <v>0</v>
      </c>
      <c r="U5" s="40">
        <v>0</v>
      </c>
      <c r="V5" s="40">
        <v>3</v>
      </c>
      <c r="W5" s="40">
        <v>0</v>
      </c>
      <c r="X5" s="40">
        <v>0</v>
      </c>
      <c r="Y5" s="40">
        <v>4</v>
      </c>
      <c r="Z5" s="40">
        <v>0</v>
      </c>
      <c r="AA5" s="40">
        <v>4</v>
      </c>
      <c r="AB5" s="24">
        <f>SUM(P5:AA5)</f>
        <v>24</v>
      </c>
      <c r="AC5" s="52">
        <f>AB5*C69</f>
        <v>50</v>
      </c>
      <c r="AD5" s="39">
        <v>4</v>
      </c>
      <c r="AE5" s="40">
        <v>4</v>
      </c>
      <c r="AF5" s="40">
        <v>2</v>
      </c>
      <c r="AG5" s="40">
        <v>4</v>
      </c>
      <c r="AH5" s="40">
        <v>0</v>
      </c>
      <c r="AI5" s="40">
        <v>0</v>
      </c>
      <c r="AJ5" s="40">
        <v>0</v>
      </c>
      <c r="AK5" s="40">
        <v>0</v>
      </c>
      <c r="AL5" s="40">
        <v>0</v>
      </c>
      <c r="AM5" s="40">
        <v>2</v>
      </c>
      <c r="AN5" s="40">
        <v>0</v>
      </c>
      <c r="AO5" s="40">
        <v>4</v>
      </c>
      <c r="AP5" s="24">
        <f>SUM(AD5:AO5)</f>
        <v>20</v>
      </c>
      <c r="AQ5" s="55">
        <f>AP5*C69</f>
        <v>41.666666666666671</v>
      </c>
    </row>
    <row r="6" spans="1:43" x14ac:dyDescent="0.25">
      <c r="A6" s="65">
        <v>2</v>
      </c>
      <c r="B6" s="14">
        <v>5</v>
      </c>
      <c r="C6" s="15">
        <v>1</v>
      </c>
      <c r="D6" s="15">
        <v>4</v>
      </c>
      <c r="E6" s="15">
        <v>1</v>
      </c>
      <c r="F6" s="15">
        <v>1</v>
      </c>
      <c r="G6" s="15">
        <v>4</v>
      </c>
      <c r="H6" s="15">
        <v>1</v>
      </c>
      <c r="I6" s="15">
        <v>5</v>
      </c>
      <c r="J6" s="15">
        <v>2</v>
      </c>
      <c r="K6" s="15">
        <v>5</v>
      </c>
      <c r="L6" s="15">
        <v>1</v>
      </c>
      <c r="M6" s="16">
        <v>2</v>
      </c>
      <c r="N6" s="16"/>
      <c r="O6" s="53"/>
      <c r="P6" s="17">
        <v>5</v>
      </c>
      <c r="Q6" s="15">
        <v>1</v>
      </c>
      <c r="R6" s="15">
        <v>5</v>
      </c>
      <c r="S6" s="15">
        <v>1</v>
      </c>
      <c r="T6" s="15">
        <v>1</v>
      </c>
      <c r="U6" s="15">
        <v>4</v>
      </c>
      <c r="V6" s="15">
        <v>1</v>
      </c>
      <c r="W6" s="15">
        <v>5</v>
      </c>
      <c r="X6" s="15">
        <v>1</v>
      </c>
      <c r="Y6" s="15">
        <v>5</v>
      </c>
      <c r="Z6" s="15">
        <v>1</v>
      </c>
      <c r="AA6" s="15">
        <v>3</v>
      </c>
      <c r="AB6" s="16"/>
      <c r="AC6" s="53"/>
      <c r="AD6" s="14">
        <v>5</v>
      </c>
      <c r="AE6" s="15">
        <v>1</v>
      </c>
      <c r="AF6" s="15">
        <v>5</v>
      </c>
      <c r="AG6" s="15">
        <v>1</v>
      </c>
      <c r="AH6" s="15">
        <v>1</v>
      </c>
      <c r="AI6" s="15">
        <v>4</v>
      </c>
      <c r="AJ6" s="15">
        <v>1</v>
      </c>
      <c r="AK6" s="15">
        <v>5</v>
      </c>
      <c r="AL6" s="15">
        <v>1</v>
      </c>
      <c r="AM6" s="15">
        <v>3</v>
      </c>
      <c r="AN6" s="15">
        <v>1</v>
      </c>
      <c r="AO6" s="15">
        <v>3</v>
      </c>
      <c r="AP6" s="16"/>
      <c r="AQ6" s="54"/>
    </row>
    <row r="7" spans="1:43" x14ac:dyDescent="0.25">
      <c r="A7" s="66"/>
      <c r="B7" s="39">
        <v>4</v>
      </c>
      <c r="C7" s="40">
        <v>4</v>
      </c>
      <c r="D7" s="40">
        <v>3</v>
      </c>
      <c r="E7" s="40">
        <v>4</v>
      </c>
      <c r="F7" s="40">
        <v>0</v>
      </c>
      <c r="G7" s="40">
        <v>1</v>
      </c>
      <c r="H7" s="40">
        <v>0</v>
      </c>
      <c r="I7" s="40">
        <v>0</v>
      </c>
      <c r="J7" s="40">
        <v>1</v>
      </c>
      <c r="K7" s="40">
        <v>0</v>
      </c>
      <c r="L7" s="40">
        <v>0</v>
      </c>
      <c r="M7" s="41">
        <v>3</v>
      </c>
      <c r="N7" s="24">
        <f>SUM(B7:M7)</f>
        <v>20</v>
      </c>
      <c r="O7" s="52">
        <f>N7*C69</f>
        <v>41.666666666666671</v>
      </c>
      <c r="P7" s="42">
        <v>4</v>
      </c>
      <c r="Q7" s="40">
        <v>4</v>
      </c>
      <c r="R7" s="40">
        <v>4</v>
      </c>
      <c r="S7" s="40">
        <v>4</v>
      </c>
      <c r="T7" s="40">
        <v>0</v>
      </c>
      <c r="U7" s="40">
        <v>1</v>
      </c>
      <c r="V7" s="40">
        <v>0</v>
      </c>
      <c r="W7" s="40">
        <v>0</v>
      </c>
      <c r="X7" s="40">
        <v>0</v>
      </c>
      <c r="Y7" s="40">
        <v>0</v>
      </c>
      <c r="Z7" s="40">
        <v>0</v>
      </c>
      <c r="AA7" s="40">
        <v>2</v>
      </c>
      <c r="AB7" s="24">
        <f>SUM(P7:AA7)</f>
        <v>19</v>
      </c>
      <c r="AC7" s="52">
        <f>AB7*C69</f>
        <v>39.583333333333336</v>
      </c>
      <c r="AD7" s="39">
        <v>4</v>
      </c>
      <c r="AE7" s="40">
        <v>4</v>
      </c>
      <c r="AF7" s="40">
        <v>4</v>
      </c>
      <c r="AG7" s="40">
        <v>4</v>
      </c>
      <c r="AH7" s="40">
        <v>0</v>
      </c>
      <c r="AI7" s="40">
        <v>1</v>
      </c>
      <c r="AJ7" s="40">
        <v>0</v>
      </c>
      <c r="AK7" s="40">
        <v>0</v>
      </c>
      <c r="AL7" s="40">
        <v>0</v>
      </c>
      <c r="AM7" s="40">
        <v>2</v>
      </c>
      <c r="AN7" s="40">
        <v>0</v>
      </c>
      <c r="AO7" s="40">
        <v>2</v>
      </c>
      <c r="AP7" s="24">
        <f>SUM(AD7:AO7)</f>
        <v>21</v>
      </c>
      <c r="AQ7" s="55">
        <f>AP7*C69</f>
        <v>43.75</v>
      </c>
    </row>
    <row r="8" spans="1:43" x14ac:dyDescent="0.25">
      <c r="A8" s="65">
        <v>2</v>
      </c>
      <c r="B8" s="14">
        <v>5</v>
      </c>
      <c r="C8" s="15">
        <v>1</v>
      </c>
      <c r="D8" s="15">
        <v>5</v>
      </c>
      <c r="E8" s="15">
        <v>1</v>
      </c>
      <c r="F8" s="15">
        <v>1</v>
      </c>
      <c r="G8" s="15">
        <v>4</v>
      </c>
      <c r="H8" s="15">
        <v>1</v>
      </c>
      <c r="I8" s="15">
        <v>5</v>
      </c>
      <c r="J8" s="15">
        <v>1</v>
      </c>
      <c r="K8" s="15">
        <v>5</v>
      </c>
      <c r="L8" s="15">
        <v>1</v>
      </c>
      <c r="M8" s="16">
        <v>5</v>
      </c>
      <c r="N8" s="16"/>
      <c r="O8" s="53"/>
      <c r="P8" s="17">
        <v>5</v>
      </c>
      <c r="Q8" s="15">
        <v>1</v>
      </c>
      <c r="R8" s="15">
        <v>5</v>
      </c>
      <c r="S8" s="15">
        <v>1</v>
      </c>
      <c r="T8" s="15">
        <v>5</v>
      </c>
      <c r="U8" s="15">
        <v>4</v>
      </c>
      <c r="V8" s="15">
        <v>1</v>
      </c>
      <c r="W8" s="15">
        <v>5</v>
      </c>
      <c r="X8" s="15">
        <v>1</v>
      </c>
      <c r="Y8" s="15">
        <v>5</v>
      </c>
      <c r="Z8" s="15">
        <v>1</v>
      </c>
      <c r="AA8" s="15">
        <v>1</v>
      </c>
      <c r="AB8" s="16"/>
      <c r="AC8" s="53"/>
      <c r="AD8" s="14">
        <v>5</v>
      </c>
      <c r="AE8" s="15">
        <v>1</v>
      </c>
      <c r="AF8" s="15">
        <v>5</v>
      </c>
      <c r="AG8" s="15">
        <v>1</v>
      </c>
      <c r="AH8" s="15">
        <v>1</v>
      </c>
      <c r="AI8" s="15">
        <v>4</v>
      </c>
      <c r="AJ8" s="15">
        <v>1</v>
      </c>
      <c r="AK8" s="15">
        <v>5</v>
      </c>
      <c r="AL8" s="15">
        <v>1</v>
      </c>
      <c r="AM8" s="15">
        <v>4</v>
      </c>
      <c r="AN8" s="15">
        <v>1</v>
      </c>
      <c r="AO8" s="15">
        <v>4</v>
      </c>
      <c r="AP8" s="16"/>
      <c r="AQ8" s="54"/>
    </row>
    <row r="9" spans="1:43" x14ac:dyDescent="0.25">
      <c r="A9" s="66"/>
      <c r="B9" s="39">
        <v>4</v>
      </c>
      <c r="C9" s="40">
        <v>4</v>
      </c>
      <c r="D9" s="40">
        <v>4</v>
      </c>
      <c r="E9" s="40">
        <v>4</v>
      </c>
      <c r="F9" s="40">
        <v>0</v>
      </c>
      <c r="G9" s="40">
        <v>1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1">
        <v>0</v>
      </c>
      <c r="N9" s="24">
        <f>SUM(B9:M9)</f>
        <v>17</v>
      </c>
      <c r="O9" s="52">
        <f>N9*C69</f>
        <v>35.416666666666671</v>
      </c>
      <c r="P9" s="42">
        <v>4</v>
      </c>
      <c r="Q9" s="40">
        <v>4</v>
      </c>
      <c r="R9" s="40">
        <v>4</v>
      </c>
      <c r="S9" s="40">
        <v>4</v>
      </c>
      <c r="T9" s="40">
        <v>4</v>
      </c>
      <c r="U9" s="40">
        <v>1</v>
      </c>
      <c r="V9" s="40">
        <v>0</v>
      </c>
      <c r="W9" s="40">
        <v>0</v>
      </c>
      <c r="X9" s="40">
        <v>0</v>
      </c>
      <c r="Y9" s="40">
        <v>0</v>
      </c>
      <c r="Z9" s="40">
        <v>0</v>
      </c>
      <c r="AA9" s="40">
        <v>4</v>
      </c>
      <c r="AB9" s="24">
        <f>SUM(P9:AA9)</f>
        <v>25</v>
      </c>
      <c r="AC9" s="52">
        <f>AB9*C69</f>
        <v>52.083333333333336</v>
      </c>
      <c r="AD9" s="39">
        <v>4</v>
      </c>
      <c r="AE9" s="40">
        <v>4</v>
      </c>
      <c r="AF9" s="40">
        <v>4</v>
      </c>
      <c r="AG9" s="40">
        <v>4</v>
      </c>
      <c r="AH9" s="40">
        <v>0</v>
      </c>
      <c r="AI9" s="40">
        <v>1</v>
      </c>
      <c r="AJ9" s="40">
        <v>0</v>
      </c>
      <c r="AK9" s="40">
        <v>0</v>
      </c>
      <c r="AL9" s="40">
        <v>0</v>
      </c>
      <c r="AM9" s="40">
        <v>1</v>
      </c>
      <c r="AN9" s="40">
        <v>0</v>
      </c>
      <c r="AO9" s="40">
        <v>1</v>
      </c>
      <c r="AP9" s="24">
        <f>SUM(AD9:AO9)</f>
        <v>19</v>
      </c>
      <c r="AQ9" s="55">
        <f>AP9*C69</f>
        <v>39.583333333333336</v>
      </c>
    </row>
    <row r="10" spans="1:43" x14ac:dyDescent="0.25">
      <c r="A10" s="65">
        <v>2</v>
      </c>
      <c r="B10" s="14">
        <v>2</v>
      </c>
      <c r="C10" s="15">
        <v>3</v>
      </c>
      <c r="D10" s="15">
        <v>4</v>
      </c>
      <c r="E10" s="15">
        <v>2</v>
      </c>
      <c r="F10" s="15">
        <v>2</v>
      </c>
      <c r="G10" s="15">
        <v>2</v>
      </c>
      <c r="H10" s="15">
        <v>2</v>
      </c>
      <c r="I10" s="15">
        <v>4</v>
      </c>
      <c r="J10" s="15">
        <v>4</v>
      </c>
      <c r="K10" s="15">
        <v>3</v>
      </c>
      <c r="L10" s="15">
        <v>3</v>
      </c>
      <c r="M10" s="16">
        <v>1</v>
      </c>
      <c r="N10" s="16"/>
      <c r="O10" s="53"/>
      <c r="P10" s="17">
        <v>2</v>
      </c>
      <c r="Q10" s="15">
        <v>3</v>
      </c>
      <c r="R10" s="15">
        <v>4</v>
      </c>
      <c r="S10" s="15">
        <v>2</v>
      </c>
      <c r="T10" s="15">
        <v>4</v>
      </c>
      <c r="U10" s="15">
        <v>2</v>
      </c>
      <c r="V10" s="15">
        <v>3</v>
      </c>
      <c r="W10" s="15">
        <v>4</v>
      </c>
      <c r="X10" s="15">
        <v>4</v>
      </c>
      <c r="Y10" s="15">
        <v>3</v>
      </c>
      <c r="Z10" s="15">
        <v>2</v>
      </c>
      <c r="AA10" s="15">
        <v>1</v>
      </c>
      <c r="AB10" s="16"/>
      <c r="AC10" s="53"/>
      <c r="AD10" s="14">
        <v>2</v>
      </c>
      <c r="AE10" s="15">
        <v>3</v>
      </c>
      <c r="AF10" s="15">
        <v>4</v>
      </c>
      <c r="AG10" s="15">
        <v>2</v>
      </c>
      <c r="AH10" s="15">
        <v>4</v>
      </c>
      <c r="AI10" s="15">
        <v>4</v>
      </c>
      <c r="AJ10" s="15">
        <v>2</v>
      </c>
      <c r="AK10" s="15">
        <v>4</v>
      </c>
      <c r="AL10" s="15">
        <v>4</v>
      </c>
      <c r="AM10" s="15">
        <v>3</v>
      </c>
      <c r="AN10" s="15">
        <v>2</v>
      </c>
      <c r="AO10" s="15">
        <v>1</v>
      </c>
      <c r="AP10" s="16"/>
      <c r="AQ10" s="54"/>
    </row>
    <row r="11" spans="1:43" x14ac:dyDescent="0.25">
      <c r="A11" s="66"/>
      <c r="B11" s="39">
        <v>1</v>
      </c>
      <c r="C11" s="40">
        <v>2</v>
      </c>
      <c r="D11" s="40">
        <v>3</v>
      </c>
      <c r="E11" s="40">
        <v>3</v>
      </c>
      <c r="F11" s="40">
        <v>1</v>
      </c>
      <c r="G11" s="40">
        <v>3</v>
      </c>
      <c r="H11" s="40">
        <v>1</v>
      </c>
      <c r="I11" s="40">
        <v>1</v>
      </c>
      <c r="J11" s="40">
        <v>3</v>
      </c>
      <c r="K11" s="40">
        <v>2</v>
      </c>
      <c r="L11" s="40">
        <v>2</v>
      </c>
      <c r="M11" s="41">
        <v>4</v>
      </c>
      <c r="N11" s="24">
        <f>SUM(B11:M11)</f>
        <v>26</v>
      </c>
      <c r="O11" s="52">
        <f>N11*C69</f>
        <v>54.166666666666671</v>
      </c>
      <c r="P11" s="42">
        <v>1</v>
      </c>
      <c r="Q11" s="40">
        <v>2</v>
      </c>
      <c r="R11" s="40">
        <v>3</v>
      </c>
      <c r="S11" s="40">
        <v>3</v>
      </c>
      <c r="T11" s="40">
        <v>3</v>
      </c>
      <c r="U11" s="40">
        <v>3</v>
      </c>
      <c r="V11" s="40">
        <v>2</v>
      </c>
      <c r="W11" s="40">
        <v>1</v>
      </c>
      <c r="X11" s="40">
        <v>3</v>
      </c>
      <c r="Y11" s="40">
        <v>2</v>
      </c>
      <c r="Z11" s="40">
        <v>1</v>
      </c>
      <c r="AA11" s="40">
        <v>4</v>
      </c>
      <c r="AB11" s="24">
        <f>SUM(P11:AA11)</f>
        <v>28</v>
      </c>
      <c r="AC11" s="52">
        <f>AB11*C69</f>
        <v>58.333333333333336</v>
      </c>
      <c r="AD11" s="39">
        <v>1</v>
      </c>
      <c r="AE11" s="40">
        <v>2</v>
      </c>
      <c r="AF11" s="40">
        <v>3</v>
      </c>
      <c r="AG11" s="40">
        <v>3</v>
      </c>
      <c r="AH11" s="40">
        <v>3</v>
      </c>
      <c r="AI11" s="40">
        <v>1</v>
      </c>
      <c r="AJ11" s="40">
        <v>1</v>
      </c>
      <c r="AK11" s="40">
        <v>1</v>
      </c>
      <c r="AL11" s="40">
        <v>3</v>
      </c>
      <c r="AM11" s="40">
        <v>2</v>
      </c>
      <c r="AN11" s="40">
        <v>1</v>
      </c>
      <c r="AO11" s="40">
        <v>4</v>
      </c>
      <c r="AP11" s="24">
        <f>SUM(AD11:AO11)</f>
        <v>25</v>
      </c>
      <c r="AQ11" s="55">
        <f>AP11*C69</f>
        <v>52.083333333333336</v>
      </c>
    </row>
    <row r="12" spans="1:43" x14ac:dyDescent="0.25">
      <c r="A12" s="65">
        <v>2</v>
      </c>
      <c r="B12" s="14">
        <v>5</v>
      </c>
      <c r="C12" s="15">
        <v>1</v>
      </c>
      <c r="D12" s="15">
        <v>5</v>
      </c>
      <c r="E12" s="15">
        <v>1</v>
      </c>
      <c r="F12" s="15">
        <v>1</v>
      </c>
      <c r="G12" s="15">
        <v>5</v>
      </c>
      <c r="H12" s="15">
        <v>1</v>
      </c>
      <c r="I12" s="15">
        <v>5</v>
      </c>
      <c r="J12" s="15">
        <v>1</v>
      </c>
      <c r="K12" s="15">
        <v>5</v>
      </c>
      <c r="L12" s="15">
        <v>1</v>
      </c>
      <c r="M12" s="16">
        <v>4</v>
      </c>
      <c r="N12" s="16"/>
      <c r="O12" s="53"/>
      <c r="P12" s="17">
        <v>5</v>
      </c>
      <c r="Q12" s="15">
        <v>1</v>
      </c>
      <c r="R12" s="15">
        <v>5</v>
      </c>
      <c r="S12" s="15">
        <v>1</v>
      </c>
      <c r="T12" s="15">
        <v>1</v>
      </c>
      <c r="U12" s="15">
        <v>5</v>
      </c>
      <c r="V12" s="15">
        <v>1</v>
      </c>
      <c r="W12" s="15">
        <v>5</v>
      </c>
      <c r="X12" s="15">
        <v>1</v>
      </c>
      <c r="Y12" s="15">
        <v>5</v>
      </c>
      <c r="Z12" s="15">
        <v>1</v>
      </c>
      <c r="AA12" s="15">
        <v>4</v>
      </c>
      <c r="AB12" s="16"/>
      <c r="AC12" s="53"/>
      <c r="AD12" s="14">
        <v>5</v>
      </c>
      <c r="AE12" s="15">
        <v>1</v>
      </c>
      <c r="AF12" s="15">
        <v>5</v>
      </c>
      <c r="AG12" s="15">
        <v>1</v>
      </c>
      <c r="AH12" s="15">
        <v>1</v>
      </c>
      <c r="AI12" s="15">
        <v>5</v>
      </c>
      <c r="AJ12" s="15">
        <v>1</v>
      </c>
      <c r="AK12" s="15">
        <v>5</v>
      </c>
      <c r="AL12" s="15">
        <v>1</v>
      </c>
      <c r="AM12" s="15">
        <v>3</v>
      </c>
      <c r="AN12" s="15">
        <v>1</v>
      </c>
      <c r="AO12" s="15">
        <v>3</v>
      </c>
      <c r="AP12" s="16"/>
      <c r="AQ12" s="54"/>
    </row>
    <row r="13" spans="1:43" x14ac:dyDescent="0.25">
      <c r="A13" s="66"/>
      <c r="B13" s="39">
        <v>4</v>
      </c>
      <c r="C13" s="40">
        <v>4</v>
      </c>
      <c r="D13" s="40">
        <v>4</v>
      </c>
      <c r="E13" s="40">
        <v>4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1">
        <v>1</v>
      </c>
      <c r="N13" s="24">
        <f>SUM(B13:M13)</f>
        <v>17</v>
      </c>
      <c r="O13" s="52">
        <f>N13*C69</f>
        <v>35.416666666666671</v>
      </c>
      <c r="P13" s="42">
        <v>4</v>
      </c>
      <c r="Q13" s="40">
        <v>4</v>
      </c>
      <c r="R13" s="40">
        <v>4</v>
      </c>
      <c r="S13" s="40">
        <v>4</v>
      </c>
      <c r="T13" s="40">
        <v>0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1</v>
      </c>
      <c r="AB13" s="24">
        <f>SUM(P13:AA13)</f>
        <v>17</v>
      </c>
      <c r="AC13" s="52">
        <f>AB13*C69</f>
        <v>35.416666666666671</v>
      </c>
      <c r="AD13" s="39">
        <v>4</v>
      </c>
      <c r="AE13" s="40">
        <v>4</v>
      </c>
      <c r="AF13" s="40">
        <v>4</v>
      </c>
      <c r="AG13" s="40">
        <v>4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2</v>
      </c>
      <c r="AN13" s="40">
        <v>0</v>
      </c>
      <c r="AO13" s="40">
        <v>2</v>
      </c>
      <c r="AP13" s="24">
        <f>SUM(AD13:AO13)</f>
        <v>20</v>
      </c>
      <c r="AQ13" s="55">
        <f>AP13*C69</f>
        <v>41.666666666666671</v>
      </c>
    </row>
    <row r="14" spans="1:43" x14ac:dyDescent="0.25">
      <c r="A14" s="65">
        <v>2</v>
      </c>
      <c r="B14" s="14">
        <v>5</v>
      </c>
      <c r="C14" s="15">
        <v>1</v>
      </c>
      <c r="D14" s="15">
        <v>5</v>
      </c>
      <c r="E14" s="15">
        <v>1</v>
      </c>
      <c r="F14" s="15">
        <v>1</v>
      </c>
      <c r="G14" s="15">
        <v>5</v>
      </c>
      <c r="H14" s="15">
        <v>1</v>
      </c>
      <c r="I14" s="15">
        <v>5</v>
      </c>
      <c r="J14" s="15">
        <v>1</v>
      </c>
      <c r="K14" s="15">
        <v>5</v>
      </c>
      <c r="L14" s="15">
        <v>1</v>
      </c>
      <c r="M14" s="16">
        <v>4</v>
      </c>
      <c r="N14" s="16"/>
      <c r="O14" s="53"/>
      <c r="P14" s="17">
        <v>4</v>
      </c>
      <c r="Q14" s="15">
        <v>4</v>
      </c>
      <c r="R14" s="15">
        <v>5</v>
      </c>
      <c r="S14" s="15">
        <v>1</v>
      </c>
      <c r="T14" s="15">
        <v>1</v>
      </c>
      <c r="U14" s="15">
        <v>5</v>
      </c>
      <c r="V14" s="15">
        <v>4</v>
      </c>
      <c r="W14" s="15">
        <v>5</v>
      </c>
      <c r="X14" s="15">
        <v>1</v>
      </c>
      <c r="Y14" s="15">
        <v>2</v>
      </c>
      <c r="Z14" s="15">
        <v>1</v>
      </c>
      <c r="AA14" s="15">
        <v>1</v>
      </c>
      <c r="AB14" s="16"/>
      <c r="AC14" s="53"/>
      <c r="AD14" s="14">
        <v>3</v>
      </c>
      <c r="AE14" s="15">
        <v>1</v>
      </c>
      <c r="AF14" s="15">
        <v>5</v>
      </c>
      <c r="AG14" s="15">
        <v>1</v>
      </c>
      <c r="AH14" s="15">
        <v>1</v>
      </c>
      <c r="AI14" s="15">
        <v>5</v>
      </c>
      <c r="AJ14" s="15">
        <v>1</v>
      </c>
      <c r="AK14" s="15">
        <v>5</v>
      </c>
      <c r="AL14" s="15">
        <v>4</v>
      </c>
      <c r="AM14" s="15">
        <v>5</v>
      </c>
      <c r="AN14" s="15">
        <v>1</v>
      </c>
      <c r="AO14" s="15">
        <v>1</v>
      </c>
      <c r="AP14" s="16"/>
      <c r="AQ14" s="54"/>
    </row>
    <row r="15" spans="1:43" x14ac:dyDescent="0.25">
      <c r="A15" s="66"/>
      <c r="B15" s="39">
        <v>4</v>
      </c>
      <c r="C15" s="40">
        <v>4</v>
      </c>
      <c r="D15" s="40">
        <v>4</v>
      </c>
      <c r="E15" s="40">
        <v>4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1">
        <v>1</v>
      </c>
      <c r="N15" s="24">
        <f>SUM(B15:M15)</f>
        <v>17</v>
      </c>
      <c r="O15" s="52">
        <f>N15*C69</f>
        <v>35.416666666666671</v>
      </c>
      <c r="P15" s="42">
        <v>3</v>
      </c>
      <c r="Q15" s="40">
        <v>1</v>
      </c>
      <c r="R15" s="40">
        <v>4</v>
      </c>
      <c r="S15" s="40">
        <v>4</v>
      </c>
      <c r="T15" s="40">
        <v>0</v>
      </c>
      <c r="U15" s="40">
        <v>0</v>
      </c>
      <c r="V15" s="40">
        <v>3</v>
      </c>
      <c r="W15" s="40">
        <v>0</v>
      </c>
      <c r="X15" s="40">
        <v>0</v>
      </c>
      <c r="Y15" s="40">
        <v>3</v>
      </c>
      <c r="Z15" s="40">
        <v>0</v>
      </c>
      <c r="AA15" s="40">
        <v>4</v>
      </c>
      <c r="AB15" s="24">
        <f>SUM(P15:AA15)</f>
        <v>22</v>
      </c>
      <c r="AC15" s="52">
        <f>AB15*C69</f>
        <v>45.833333333333336</v>
      </c>
      <c r="AD15" s="39">
        <v>2</v>
      </c>
      <c r="AE15" s="40">
        <v>4</v>
      </c>
      <c r="AF15" s="40">
        <v>4</v>
      </c>
      <c r="AG15" s="40">
        <v>4</v>
      </c>
      <c r="AH15" s="40">
        <v>0</v>
      </c>
      <c r="AI15" s="40">
        <v>0</v>
      </c>
      <c r="AJ15" s="40">
        <v>0</v>
      </c>
      <c r="AK15" s="40">
        <v>0</v>
      </c>
      <c r="AL15" s="40">
        <v>3</v>
      </c>
      <c r="AM15" s="40">
        <v>0</v>
      </c>
      <c r="AN15" s="40">
        <v>0</v>
      </c>
      <c r="AO15" s="40">
        <v>4</v>
      </c>
      <c r="AP15" s="24">
        <f>SUM(AD15:AO15)</f>
        <v>21</v>
      </c>
      <c r="AQ15" s="55">
        <f>AP15*C69</f>
        <v>43.75</v>
      </c>
    </row>
    <row r="16" spans="1:43" x14ac:dyDescent="0.25">
      <c r="A16" s="65">
        <v>2</v>
      </c>
      <c r="B16" s="14">
        <v>5</v>
      </c>
      <c r="C16" s="15">
        <v>1</v>
      </c>
      <c r="D16" s="15">
        <v>5</v>
      </c>
      <c r="E16" s="15">
        <v>1</v>
      </c>
      <c r="F16" s="15">
        <v>1</v>
      </c>
      <c r="G16" s="15">
        <v>5</v>
      </c>
      <c r="H16" s="15">
        <v>1</v>
      </c>
      <c r="I16" s="15">
        <v>5</v>
      </c>
      <c r="J16" s="15">
        <v>1</v>
      </c>
      <c r="K16" s="15">
        <v>5</v>
      </c>
      <c r="L16" s="15">
        <v>1</v>
      </c>
      <c r="M16" s="16">
        <v>5</v>
      </c>
      <c r="N16" s="16"/>
      <c r="O16" s="53"/>
      <c r="P16" s="17">
        <v>5</v>
      </c>
      <c r="Q16" s="15">
        <v>1</v>
      </c>
      <c r="R16" s="15">
        <v>5</v>
      </c>
      <c r="S16" s="15">
        <v>1</v>
      </c>
      <c r="T16" s="15">
        <v>1</v>
      </c>
      <c r="U16" s="15">
        <v>5</v>
      </c>
      <c r="V16" s="15">
        <v>1</v>
      </c>
      <c r="W16" s="15">
        <v>5</v>
      </c>
      <c r="X16" s="15">
        <v>1</v>
      </c>
      <c r="Y16" s="15">
        <v>5</v>
      </c>
      <c r="Z16" s="15">
        <v>1</v>
      </c>
      <c r="AA16" s="15">
        <v>3</v>
      </c>
      <c r="AB16" s="16"/>
      <c r="AC16" s="53"/>
      <c r="AD16" s="14">
        <v>5</v>
      </c>
      <c r="AE16" s="15">
        <v>1</v>
      </c>
      <c r="AF16" s="15">
        <v>5</v>
      </c>
      <c r="AG16" s="15">
        <v>1</v>
      </c>
      <c r="AH16" s="15">
        <v>1</v>
      </c>
      <c r="AI16" s="15">
        <v>4</v>
      </c>
      <c r="AJ16" s="15">
        <v>1</v>
      </c>
      <c r="AK16" s="15">
        <v>5</v>
      </c>
      <c r="AL16" s="15">
        <v>2</v>
      </c>
      <c r="AM16" s="15">
        <v>3</v>
      </c>
      <c r="AN16" s="15">
        <v>1</v>
      </c>
      <c r="AO16" s="15">
        <v>3</v>
      </c>
      <c r="AP16" s="16"/>
      <c r="AQ16" s="54"/>
    </row>
    <row r="17" spans="1:43" x14ac:dyDescent="0.25">
      <c r="A17" s="66"/>
      <c r="B17" s="39">
        <v>4</v>
      </c>
      <c r="C17" s="40">
        <v>4</v>
      </c>
      <c r="D17" s="40">
        <v>4</v>
      </c>
      <c r="E17" s="40">
        <v>4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1">
        <v>0</v>
      </c>
      <c r="N17" s="24">
        <f>SUM(B17:M17)</f>
        <v>16</v>
      </c>
      <c r="O17" s="52">
        <f>N17*C69</f>
        <v>33.333333333333336</v>
      </c>
      <c r="P17" s="42">
        <v>4</v>
      </c>
      <c r="Q17" s="40">
        <v>4</v>
      </c>
      <c r="R17" s="40">
        <v>4</v>
      </c>
      <c r="S17" s="40">
        <v>4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2</v>
      </c>
      <c r="AB17" s="24">
        <f>SUM(P17:AA17)</f>
        <v>18</v>
      </c>
      <c r="AC17" s="52">
        <f>AB17*C69</f>
        <v>37.5</v>
      </c>
      <c r="AD17" s="39">
        <v>4</v>
      </c>
      <c r="AE17" s="40">
        <v>4</v>
      </c>
      <c r="AF17" s="40">
        <v>4</v>
      </c>
      <c r="AG17" s="40">
        <v>4</v>
      </c>
      <c r="AH17" s="40">
        <v>0</v>
      </c>
      <c r="AI17" s="40">
        <v>1</v>
      </c>
      <c r="AJ17" s="40">
        <v>0</v>
      </c>
      <c r="AK17" s="40">
        <v>0</v>
      </c>
      <c r="AL17" s="40">
        <v>1</v>
      </c>
      <c r="AM17" s="40">
        <v>2</v>
      </c>
      <c r="AN17" s="40">
        <v>0</v>
      </c>
      <c r="AO17" s="40">
        <v>2</v>
      </c>
      <c r="AP17" s="24">
        <f>SUM(AD17:AO17)</f>
        <v>22</v>
      </c>
      <c r="AQ17" s="55">
        <f>AP17*C69</f>
        <v>45.833333333333336</v>
      </c>
    </row>
    <row r="18" spans="1:43" x14ac:dyDescent="0.25">
      <c r="A18" s="65">
        <v>2</v>
      </c>
      <c r="B18" s="14">
        <v>5</v>
      </c>
      <c r="C18" s="15">
        <v>1</v>
      </c>
      <c r="D18" s="15">
        <v>5</v>
      </c>
      <c r="E18" s="15">
        <v>1</v>
      </c>
      <c r="F18" s="15">
        <v>1</v>
      </c>
      <c r="G18" s="15">
        <v>5</v>
      </c>
      <c r="H18" s="15">
        <v>1</v>
      </c>
      <c r="I18" s="15">
        <v>5</v>
      </c>
      <c r="J18" s="15">
        <v>1</v>
      </c>
      <c r="K18" s="15">
        <v>4</v>
      </c>
      <c r="L18" s="15">
        <v>1</v>
      </c>
      <c r="M18" s="16">
        <v>3</v>
      </c>
      <c r="N18" s="16"/>
      <c r="O18" s="53"/>
      <c r="P18" s="17">
        <v>5</v>
      </c>
      <c r="Q18" s="15">
        <v>1</v>
      </c>
      <c r="R18" s="15">
        <v>5</v>
      </c>
      <c r="S18" s="15">
        <v>1</v>
      </c>
      <c r="T18" s="15">
        <v>1</v>
      </c>
      <c r="U18" s="15">
        <v>5</v>
      </c>
      <c r="V18" s="15">
        <v>1</v>
      </c>
      <c r="W18" s="15">
        <v>5</v>
      </c>
      <c r="X18" s="15">
        <v>1</v>
      </c>
      <c r="Y18" s="15">
        <v>5</v>
      </c>
      <c r="Z18" s="15">
        <v>1</v>
      </c>
      <c r="AA18" s="15">
        <v>2</v>
      </c>
      <c r="AB18" s="16"/>
      <c r="AC18" s="53"/>
      <c r="AD18" s="14">
        <v>5</v>
      </c>
      <c r="AE18" s="15">
        <v>1</v>
      </c>
      <c r="AF18" s="15">
        <v>5</v>
      </c>
      <c r="AG18" s="15">
        <v>1</v>
      </c>
      <c r="AH18" s="15">
        <v>2</v>
      </c>
      <c r="AI18" s="15">
        <v>5</v>
      </c>
      <c r="AJ18" s="15">
        <v>1</v>
      </c>
      <c r="AK18" s="15">
        <v>5</v>
      </c>
      <c r="AL18" s="15">
        <v>1</v>
      </c>
      <c r="AM18" s="15">
        <v>5</v>
      </c>
      <c r="AN18" s="15">
        <v>1</v>
      </c>
      <c r="AO18" s="15">
        <v>1</v>
      </c>
      <c r="AP18" s="16"/>
      <c r="AQ18" s="54"/>
    </row>
    <row r="19" spans="1:43" x14ac:dyDescent="0.25">
      <c r="A19" s="66"/>
      <c r="B19" s="39">
        <v>4</v>
      </c>
      <c r="C19" s="40">
        <v>4</v>
      </c>
      <c r="D19" s="40">
        <v>4</v>
      </c>
      <c r="E19" s="40">
        <v>4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1</v>
      </c>
      <c r="L19" s="40">
        <v>0</v>
      </c>
      <c r="M19" s="41">
        <v>2</v>
      </c>
      <c r="N19" s="24">
        <f>SUM(B19:M19)</f>
        <v>19</v>
      </c>
      <c r="O19" s="52">
        <f>N19*C69</f>
        <v>39.583333333333336</v>
      </c>
      <c r="P19" s="42">
        <v>4</v>
      </c>
      <c r="Q19" s="40">
        <v>4</v>
      </c>
      <c r="R19" s="40">
        <v>4</v>
      </c>
      <c r="S19" s="40">
        <v>4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3</v>
      </c>
      <c r="AB19" s="24">
        <f>SUM(P19:AA19)</f>
        <v>19</v>
      </c>
      <c r="AC19" s="52">
        <f>AB19*C69</f>
        <v>39.583333333333336</v>
      </c>
      <c r="AD19" s="39">
        <v>4</v>
      </c>
      <c r="AE19" s="40">
        <v>4</v>
      </c>
      <c r="AF19" s="40">
        <v>4</v>
      </c>
      <c r="AG19" s="40">
        <v>4</v>
      </c>
      <c r="AH19" s="40">
        <v>1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4</v>
      </c>
      <c r="AP19" s="24">
        <f>SUM(AD19:AO19)</f>
        <v>21</v>
      </c>
      <c r="AQ19" s="52">
        <f>AP19*C69</f>
        <v>43.75</v>
      </c>
    </row>
    <row r="20" spans="1:43" x14ac:dyDescent="0.25">
      <c r="A20" s="65">
        <v>2</v>
      </c>
      <c r="B20" s="14">
        <v>5</v>
      </c>
      <c r="C20" s="15">
        <v>3</v>
      </c>
      <c r="D20" s="15">
        <v>5</v>
      </c>
      <c r="E20" s="15">
        <v>1</v>
      </c>
      <c r="F20" s="15">
        <v>1</v>
      </c>
      <c r="G20" s="15">
        <v>5</v>
      </c>
      <c r="H20" s="15">
        <v>3</v>
      </c>
      <c r="I20" s="15">
        <v>5</v>
      </c>
      <c r="J20" s="15">
        <v>1</v>
      </c>
      <c r="K20" s="15">
        <v>3</v>
      </c>
      <c r="L20" s="15">
        <v>1</v>
      </c>
      <c r="M20" s="16">
        <v>3</v>
      </c>
      <c r="N20" s="16"/>
      <c r="O20" s="53"/>
      <c r="P20" s="17">
        <v>5</v>
      </c>
      <c r="Q20" s="15">
        <v>4</v>
      </c>
      <c r="R20" s="15">
        <v>5</v>
      </c>
      <c r="S20" s="15">
        <v>1</v>
      </c>
      <c r="T20" s="15">
        <v>1</v>
      </c>
      <c r="U20" s="15">
        <v>5</v>
      </c>
      <c r="V20" s="15">
        <v>3</v>
      </c>
      <c r="W20" s="15">
        <v>5</v>
      </c>
      <c r="X20" s="15">
        <v>1</v>
      </c>
      <c r="Y20" s="15">
        <v>3</v>
      </c>
      <c r="Z20" s="15">
        <v>1</v>
      </c>
      <c r="AA20" s="15">
        <v>3</v>
      </c>
      <c r="AB20" s="16"/>
      <c r="AC20" s="53"/>
      <c r="AD20" s="14">
        <v>5</v>
      </c>
      <c r="AE20" s="15">
        <v>3</v>
      </c>
      <c r="AF20" s="15">
        <v>5</v>
      </c>
      <c r="AG20" s="15">
        <v>1</v>
      </c>
      <c r="AH20" s="15">
        <v>5</v>
      </c>
      <c r="AI20" s="15">
        <v>5</v>
      </c>
      <c r="AJ20" s="15">
        <v>3</v>
      </c>
      <c r="AK20" s="15">
        <v>5</v>
      </c>
      <c r="AL20" s="15">
        <v>1</v>
      </c>
      <c r="AM20" s="15">
        <v>5</v>
      </c>
      <c r="AN20" s="15">
        <v>1</v>
      </c>
      <c r="AO20" s="15">
        <v>3</v>
      </c>
      <c r="AP20" s="16"/>
      <c r="AQ20" s="54"/>
    </row>
    <row r="21" spans="1:43" x14ac:dyDescent="0.25">
      <c r="A21" s="66"/>
      <c r="B21" s="39">
        <v>4</v>
      </c>
      <c r="C21" s="40">
        <v>2</v>
      </c>
      <c r="D21" s="40">
        <v>4</v>
      </c>
      <c r="E21" s="40">
        <v>4</v>
      </c>
      <c r="F21" s="40">
        <v>0</v>
      </c>
      <c r="G21" s="40">
        <v>0</v>
      </c>
      <c r="H21" s="40">
        <v>2</v>
      </c>
      <c r="I21" s="40">
        <v>0</v>
      </c>
      <c r="J21" s="40">
        <v>0</v>
      </c>
      <c r="K21" s="40">
        <v>2</v>
      </c>
      <c r="L21" s="40">
        <v>0</v>
      </c>
      <c r="M21" s="41">
        <v>2</v>
      </c>
      <c r="N21" s="24">
        <f>SUM(B21:M21)</f>
        <v>20</v>
      </c>
      <c r="O21" s="52">
        <f>N21*C69</f>
        <v>41.666666666666671</v>
      </c>
      <c r="P21" s="42">
        <v>4</v>
      </c>
      <c r="Q21" s="40">
        <v>1</v>
      </c>
      <c r="R21" s="40">
        <v>4</v>
      </c>
      <c r="S21" s="40">
        <v>4</v>
      </c>
      <c r="T21" s="40">
        <v>0</v>
      </c>
      <c r="U21" s="40">
        <v>0</v>
      </c>
      <c r="V21" s="40">
        <v>2</v>
      </c>
      <c r="W21" s="40">
        <v>0</v>
      </c>
      <c r="X21" s="40">
        <v>0</v>
      </c>
      <c r="Y21" s="40">
        <v>2</v>
      </c>
      <c r="Z21" s="40">
        <v>0</v>
      </c>
      <c r="AA21" s="40">
        <v>2</v>
      </c>
      <c r="AB21" s="24">
        <f>SUM(P21:AA21)</f>
        <v>19</v>
      </c>
      <c r="AC21" s="52">
        <f>AB21*C69</f>
        <v>39.583333333333336</v>
      </c>
      <c r="AD21" s="39">
        <v>4</v>
      </c>
      <c r="AE21" s="40">
        <v>2</v>
      </c>
      <c r="AF21" s="40">
        <v>4</v>
      </c>
      <c r="AG21" s="40">
        <v>4</v>
      </c>
      <c r="AH21" s="40">
        <v>4</v>
      </c>
      <c r="AI21" s="40">
        <v>0</v>
      </c>
      <c r="AJ21" s="40">
        <v>2</v>
      </c>
      <c r="AK21" s="40">
        <v>0</v>
      </c>
      <c r="AL21" s="40">
        <v>0</v>
      </c>
      <c r="AM21" s="40">
        <v>0</v>
      </c>
      <c r="AN21" s="40">
        <v>0</v>
      </c>
      <c r="AO21" s="40">
        <v>2</v>
      </c>
      <c r="AP21" s="24">
        <f>SUM(AD21:AO21)</f>
        <v>22</v>
      </c>
      <c r="AQ21" s="55">
        <f>AP21*C69</f>
        <v>45.833333333333336</v>
      </c>
    </row>
    <row r="22" spans="1:43" x14ac:dyDescent="0.25">
      <c r="A22" s="65">
        <v>2</v>
      </c>
      <c r="B22" s="14">
        <v>3</v>
      </c>
      <c r="C22" s="15">
        <v>1</v>
      </c>
      <c r="D22" s="15">
        <v>4</v>
      </c>
      <c r="E22" s="15">
        <v>2</v>
      </c>
      <c r="F22" s="15">
        <v>2</v>
      </c>
      <c r="G22" s="15">
        <v>3</v>
      </c>
      <c r="H22" s="15">
        <v>1</v>
      </c>
      <c r="I22" s="15">
        <v>5</v>
      </c>
      <c r="J22" s="15">
        <v>2</v>
      </c>
      <c r="K22" s="15">
        <v>4</v>
      </c>
      <c r="L22" s="15">
        <v>1</v>
      </c>
      <c r="M22" s="16">
        <v>1</v>
      </c>
      <c r="N22" s="16"/>
      <c r="O22" s="53"/>
      <c r="P22" s="17">
        <v>3</v>
      </c>
      <c r="Q22" s="15">
        <v>1</v>
      </c>
      <c r="R22" s="15">
        <v>4</v>
      </c>
      <c r="S22" s="15">
        <v>2</v>
      </c>
      <c r="T22" s="15">
        <v>1</v>
      </c>
      <c r="U22" s="15">
        <v>3</v>
      </c>
      <c r="V22" s="15">
        <v>1</v>
      </c>
      <c r="W22" s="15">
        <v>5</v>
      </c>
      <c r="X22" s="15">
        <v>2</v>
      </c>
      <c r="Y22" s="15">
        <v>5</v>
      </c>
      <c r="Z22" s="15">
        <v>1</v>
      </c>
      <c r="AA22" s="15">
        <v>1</v>
      </c>
      <c r="AB22" s="16"/>
      <c r="AC22" s="53"/>
      <c r="AD22" s="14">
        <v>3</v>
      </c>
      <c r="AE22" s="15">
        <v>1</v>
      </c>
      <c r="AF22" s="15">
        <v>4</v>
      </c>
      <c r="AG22" s="15">
        <v>2</v>
      </c>
      <c r="AH22" s="15">
        <v>2</v>
      </c>
      <c r="AI22" s="15">
        <v>3</v>
      </c>
      <c r="AJ22" s="15">
        <v>1</v>
      </c>
      <c r="AK22" s="15">
        <v>3</v>
      </c>
      <c r="AL22" s="15">
        <v>2</v>
      </c>
      <c r="AM22" s="15">
        <v>1</v>
      </c>
      <c r="AN22" s="15">
        <v>1</v>
      </c>
      <c r="AO22" s="15">
        <v>1</v>
      </c>
      <c r="AP22" s="16"/>
      <c r="AQ22" s="54"/>
    </row>
    <row r="23" spans="1:43" x14ac:dyDescent="0.25">
      <c r="A23" s="66"/>
      <c r="B23" s="39">
        <v>2</v>
      </c>
      <c r="C23" s="40">
        <v>4</v>
      </c>
      <c r="D23" s="40">
        <v>3</v>
      </c>
      <c r="E23" s="40">
        <v>3</v>
      </c>
      <c r="F23" s="40">
        <v>1</v>
      </c>
      <c r="G23" s="40">
        <v>2</v>
      </c>
      <c r="H23" s="40">
        <v>0</v>
      </c>
      <c r="I23" s="40">
        <v>0</v>
      </c>
      <c r="J23" s="40">
        <v>1</v>
      </c>
      <c r="K23" s="40">
        <v>1</v>
      </c>
      <c r="L23" s="40">
        <v>0</v>
      </c>
      <c r="M23" s="41">
        <v>4</v>
      </c>
      <c r="N23" s="24">
        <f>SUM(B23:M23)</f>
        <v>21</v>
      </c>
      <c r="O23" s="52">
        <f>N23*C69</f>
        <v>43.75</v>
      </c>
      <c r="P23" s="42">
        <v>2</v>
      </c>
      <c r="Q23" s="40">
        <v>4</v>
      </c>
      <c r="R23" s="40">
        <v>3</v>
      </c>
      <c r="S23" s="40">
        <v>3</v>
      </c>
      <c r="T23" s="40">
        <v>0</v>
      </c>
      <c r="U23" s="40">
        <v>2</v>
      </c>
      <c r="V23" s="40">
        <v>0</v>
      </c>
      <c r="W23" s="40">
        <v>0</v>
      </c>
      <c r="X23" s="40">
        <v>1</v>
      </c>
      <c r="Y23" s="40">
        <v>0</v>
      </c>
      <c r="Z23" s="40">
        <v>0</v>
      </c>
      <c r="AA23" s="40">
        <v>4</v>
      </c>
      <c r="AB23" s="24">
        <f>SUM(P23:AA23)</f>
        <v>19</v>
      </c>
      <c r="AC23" s="52">
        <f>AB23*C69</f>
        <v>39.583333333333336</v>
      </c>
      <c r="AD23" s="39">
        <v>2</v>
      </c>
      <c r="AE23" s="40">
        <v>4</v>
      </c>
      <c r="AF23" s="40">
        <v>3</v>
      </c>
      <c r="AG23" s="40">
        <v>3</v>
      </c>
      <c r="AH23" s="40">
        <v>1</v>
      </c>
      <c r="AI23" s="40">
        <v>2</v>
      </c>
      <c r="AJ23" s="40">
        <v>0</v>
      </c>
      <c r="AK23" s="40">
        <v>2</v>
      </c>
      <c r="AL23" s="40">
        <v>1</v>
      </c>
      <c r="AM23" s="40">
        <v>4</v>
      </c>
      <c r="AN23" s="40">
        <v>0</v>
      </c>
      <c r="AO23" s="40">
        <v>4</v>
      </c>
      <c r="AP23" s="24">
        <f>SUM(AD23:AO23)</f>
        <v>26</v>
      </c>
      <c r="AQ23" s="55">
        <f>AP23*C69</f>
        <v>54.166666666666671</v>
      </c>
    </row>
    <row r="24" spans="1:43" x14ac:dyDescent="0.25">
      <c r="A24" s="65">
        <v>2</v>
      </c>
      <c r="B24" s="14">
        <v>4</v>
      </c>
      <c r="C24" s="15">
        <v>1</v>
      </c>
      <c r="D24" s="15">
        <v>4</v>
      </c>
      <c r="E24" s="15">
        <v>1</v>
      </c>
      <c r="F24" s="15">
        <v>1</v>
      </c>
      <c r="G24" s="15">
        <v>5</v>
      </c>
      <c r="H24" s="15">
        <v>1</v>
      </c>
      <c r="I24" s="15">
        <v>5</v>
      </c>
      <c r="J24" s="15">
        <v>2</v>
      </c>
      <c r="K24" s="15">
        <v>5</v>
      </c>
      <c r="L24" s="15">
        <v>2</v>
      </c>
      <c r="M24" s="16">
        <v>1</v>
      </c>
      <c r="N24" s="16"/>
      <c r="O24" s="53"/>
      <c r="P24" s="17">
        <v>4</v>
      </c>
      <c r="Q24" s="15">
        <v>1</v>
      </c>
      <c r="R24" s="15">
        <v>4</v>
      </c>
      <c r="S24" s="15">
        <v>1</v>
      </c>
      <c r="T24" s="15">
        <v>1</v>
      </c>
      <c r="U24" s="15">
        <v>4</v>
      </c>
      <c r="V24" s="15">
        <v>1</v>
      </c>
      <c r="W24" s="15">
        <v>5</v>
      </c>
      <c r="X24" s="15">
        <v>4</v>
      </c>
      <c r="Y24" s="15">
        <v>5</v>
      </c>
      <c r="Z24" s="15">
        <v>2</v>
      </c>
      <c r="AA24" s="15">
        <v>1</v>
      </c>
      <c r="AB24" s="16"/>
      <c r="AC24" s="53"/>
      <c r="AD24" s="14">
        <v>4</v>
      </c>
      <c r="AE24" s="15">
        <v>1</v>
      </c>
      <c r="AF24" s="15">
        <v>4</v>
      </c>
      <c r="AG24" s="15">
        <v>1</v>
      </c>
      <c r="AH24" s="15">
        <v>1</v>
      </c>
      <c r="AI24" s="15">
        <v>4</v>
      </c>
      <c r="AJ24" s="15">
        <v>1</v>
      </c>
      <c r="AK24" s="15">
        <v>5</v>
      </c>
      <c r="AL24" s="15">
        <v>2</v>
      </c>
      <c r="AM24" s="15">
        <v>2</v>
      </c>
      <c r="AN24" s="15">
        <v>2</v>
      </c>
      <c r="AO24" s="15">
        <v>1</v>
      </c>
      <c r="AP24" s="16"/>
      <c r="AQ24" s="54"/>
    </row>
    <row r="25" spans="1:43" x14ac:dyDescent="0.25">
      <c r="A25" s="66"/>
      <c r="B25" s="39">
        <v>3</v>
      </c>
      <c r="C25" s="40">
        <v>4</v>
      </c>
      <c r="D25" s="40">
        <v>3</v>
      </c>
      <c r="E25" s="40">
        <v>4</v>
      </c>
      <c r="F25" s="40">
        <v>0</v>
      </c>
      <c r="G25" s="40">
        <v>0</v>
      </c>
      <c r="H25" s="40">
        <v>0</v>
      </c>
      <c r="I25" s="40">
        <v>0</v>
      </c>
      <c r="J25" s="40">
        <v>1</v>
      </c>
      <c r="K25" s="40">
        <v>0</v>
      </c>
      <c r="L25" s="40">
        <v>1</v>
      </c>
      <c r="M25" s="41">
        <v>4</v>
      </c>
      <c r="N25" s="24">
        <f>SUM(B25:M25)</f>
        <v>20</v>
      </c>
      <c r="O25" s="52">
        <f>N25*C69</f>
        <v>41.666666666666671</v>
      </c>
      <c r="P25" s="42">
        <v>3</v>
      </c>
      <c r="Q25" s="40">
        <v>4</v>
      </c>
      <c r="R25" s="40">
        <v>3</v>
      </c>
      <c r="S25" s="40">
        <v>4</v>
      </c>
      <c r="T25" s="40">
        <v>0</v>
      </c>
      <c r="U25" s="40">
        <v>1</v>
      </c>
      <c r="V25" s="40">
        <v>0</v>
      </c>
      <c r="W25" s="40">
        <v>0</v>
      </c>
      <c r="X25" s="40">
        <v>3</v>
      </c>
      <c r="Y25" s="40">
        <v>0</v>
      </c>
      <c r="Z25" s="40">
        <v>1</v>
      </c>
      <c r="AA25" s="40">
        <v>4</v>
      </c>
      <c r="AB25" s="24">
        <f>SUM(P25:AA25)</f>
        <v>23</v>
      </c>
      <c r="AC25" s="55">
        <f>AB25*C69</f>
        <v>47.916666666666671</v>
      </c>
      <c r="AD25" s="39">
        <v>3</v>
      </c>
      <c r="AE25" s="40">
        <v>4</v>
      </c>
      <c r="AF25" s="40">
        <v>3</v>
      </c>
      <c r="AG25" s="40">
        <v>4</v>
      </c>
      <c r="AH25" s="40">
        <v>0</v>
      </c>
      <c r="AI25" s="40">
        <v>1</v>
      </c>
      <c r="AJ25" s="40">
        <v>0</v>
      </c>
      <c r="AK25" s="40">
        <v>0</v>
      </c>
      <c r="AL25" s="40">
        <v>1</v>
      </c>
      <c r="AM25" s="40">
        <v>3</v>
      </c>
      <c r="AN25" s="40">
        <v>1</v>
      </c>
      <c r="AO25" s="40">
        <v>4</v>
      </c>
      <c r="AP25" s="24">
        <f>SUM(AD25:AO25)</f>
        <v>24</v>
      </c>
      <c r="AQ25" s="55">
        <f>AP25*C69</f>
        <v>50</v>
      </c>
    </row>
    <row r="26" spans="1:43" x14ac:dyDescent="0.25">
      <c r="A26" s="65">
        <v>2</v>
      </c>
      <c r="B26" s="14">
        <v>5</v>
      </c>
      <c r="C26" s="15">
        <v>3</v>
      </c>
      <c r="D26" s="15">
        <v>5</v>
      </c>
      <c r="E26" s="15">
        <v>1</v>
      </c>
      <c r="F26" s="15">
        <v>1</v>
      </c>
      <c r="G26" s="15">
        <v>5</v>
      </c>
      <c r="H26" s="15">
        <v>1</v>
      </c>
      <c r="I26" s="15">
        <v>5</v>
      </c>
      <c r="J26" s="15">
        <v>1</v>
      </c>
      <c r="K26" s="15">
        <v>5</v>
      </c>
      <c r="L26" s="15">
        <v>1</v>
      </c>
      <c r="M26" s="16">
        <v>5</v>
      </c>
      <c r="N26" s="16"/>
      <c r="O26" s="53"/>
      <c r="P26" s="17">
        <v>5</v>
      </c>
      <c r="Q26" s="15">
        <v>3</v>
      </c>
      <c r="R26" s="15">
        <v>5</v>
      </c>
      <c r="S26" s="15">
        <v>1</v>
      </c>
      <c r="T26" s="15">
        <v>1</v>
      </c>
      <c r="U26" s="15">
        <v>5</v>
      </c>
      <c r="V26" s="15">
        <v>1</v>
      </c>
      <c r="W26" s="15">
        <v>5</v>
      </c>
      <c r="X26" s="15">
        <v>1</v>
      </c>
      <c r="Y26" s="15">
        <v>5</v>
      </c>
      <c r="Z26" s="15">
        <v>1</v>
      </c>
      <c r="AA26" s="15">
        <v>5</v>
      </c>
      <c r="AB26" s="16"/>
      <c r="AC26" s="54"/>
      <c r="AD26" s="14">
        <v>5</v>
      </c>
      <c r="AE26" s="15">
        <v>3</v>
      </c>
      <c r="AF26" s="15">
        <v>5</v>
      </c>
      <c r="AG26" s="15">
        <v>1</v>
      </c>
      <c r="AH26" s="15">
        <v>3</v>
      </c>
      <c r="AI26" s="15">
        <v>4</v>
      </c>
      <c r="AJ26" s="15">
        <v>3</v>
      </c>
      <c r="AK26" s="15">
        <v>5</v>
      </c>
      <c r="AL26" s="15">
        <v>2</v>
      </c>
      <c r="AM26" s="15">
        <v>1</v>
      </c>
      <c r="AN26" s="15">
        <v>1</v>
      </c>
      <c r="AO26" s="15">
        <v>3</v>
      </c>
      <c r="AP26" s="16"/>
      <c r="AQ26" s="54"/>
    </row>
    <row r="27" spans="1:43" x14ac:dyDescent="0.25">
      <c r="A27" s="66"/>
      <c r="B27" s="39">
        <v>4</v>
      </c>
      <c r="C27" s="40">
        <v>2</v>
      </c>
      <c r="D27" s="40">
        <v>4</v>
      </c>
      <c r="E27" s="40">
        <v>4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1">
        <v>0</v>
      </c>
      <c r="N27" s="24">
        <f>SUM(B27:M27)</f>
        <v>14</v>
      </c>
      <c r="O27" s="52">
        <f>N27*C69</f>
        <v>29.166666666666668</v>
      </c>
      <c r="P27" s="42">
        <v>4</v>
      </c>
      <c r="Q27" s="40">
        <v>2</v>
      </c>
      <c r="R27" s="40">
        <v>4</v>
      </c>
      <c r="S27" s="40">
        <v>4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24">
        <f>SUM(P27:AA27)</f>
        <v>14</v>
      </c>
      <c r="AC27" s="55">
        <f>AB27*C69</f>
        <v>29.166666666666668</v>
      </c>
      <c r="AD27" s="39">
        <v>4</v>
      </c>
      <c r="AE27" s="40">
        <v>2</v>
      </c>
      <c r="AF27" s="40">
        <v>4</v>
      </c>
      <c r="AG27" s="40">
        <v>4</v>
      </c>
      <c r="AH27" s="40">
        <v>2</v>
      </c>
      <c r="AI27" s="40">
        <v>1</v>
      </c>
      <c r="AJ27" s="40">
        <v>2</v>
      </c>
      <c r="AK27" s="40">
        <v>0</v>
      </c>
      <c r="AL27" s="40">
        <v>1</v>
      </c>
      <c r="AM27" s="40">
        <v>4</v>
      </c>
      <c r="AN27" s="40">
        <v>0</v>
      </c>
      <c r="AO27" s="40">
        <v>2</v>
      </c>
      <c r="AP27" s="24">
        <f>SUM(AD27:AO27)</f>
        <v>26</v>
      </c>
      <c r="AQ27" s="55">
        <f>AP27*C69</f>
        <v>54.166666666666671</v>
      </c>
    </row>
    <row r="28" spans="1:43" x14ac:dyDescent="0.25">
      <c r="A28" s="65">
        <v>2</v>
      </c>
      <c r="B28" s="14">
        <v>5</v>
      </c>
      <c r="C28" s="15">
        <v>1</v>
      </c>
      <c r="D28" s="15">
        <v>3</v>
      </c>
      <c r="E28" s="15">
        <v>1</v>
      </c>
      <c r="F28" s="15">
        <v>1</v>
      </c>
      <c r="G28" s="15">
        <v>5</v>
      </c>
      <c r="H28" s="15">
        <v>1</v>
      </c>
      <c r="I28" s="15">
        <v>5</v>
      </c>
      <c r="J28" s="15">
        <v>1</v>
      </c>
      <c r="K28" s="15">
        <v>5</v>
      </c>
      <c r="L28" s="15">
        <v>1</v>
      </c>
      <c r="M28" s="16">
        <v>5</v>
      </c>
      <c r="N28" s="16"/>
      <c r="O28" s="53"/>
      <c r="P28" s="17">
        <v>5</v>
      </c>
      <c r="Q28" s="15">
        <v>1</v>
      </c>
      <c r="R28" s="15">
        <v>5</v>
      </c>
      <c r="S28" s="15">
        <v>1</v>
      </c>
      <c r="T28" s="15">
        <v>1</v>
      </c>
      <c r="U28" s="15">
        <v>5</v>
      </c>
      <c r="V28" s="15">
        <v>1</v>
      </c>
      <c r="W28" s="15">
        <v>5</v>
      </c>
      <c r="X28" s="15">
        <v>1</v>
      </c>
      <c r="Y28" s="15">
        <v>5</v>
      </c>
      <c r="Z28" s="15">
        <v>1</v>
      </c>
      <c r="AA28" s="15">
        <v>5</v>
      </c>
      <c r="AB28" s="16"/>
      <c r="AC28" s="54"/>
      <c r="AD28" s="14">
        <v>5</v>
      </c>
      <c r="AE28" s="15">
        <v>1</v>
      </c>
      <c r="AF28" s="15">
        <v>5</v>
      </c>
      <c r="AG28" s="15">
        <v>1</v>
      </c>
      <c r="AH28" s="15">
        <v>1</v>
      </c>
      <c r="AI28" s="15">
        <v>4</v>
      </c>
      <c r="AJ28" s="15">
        <v>1</v>
      </c>
      <c r="AK28" s="15">
        <v>5</v>
      </c>
      <c r="AL28" s="15">
        <v>1</v>
      </c>
      <c r="AM28" s="15">
        <v>3</v>
      </c>
      <c r="AN28" s="15">
        <v>1</v>
      </c>
      <c r="AO28" s="15">
        <v>3</v>
      </c>
      <c r="AP28" s="16"/>
      <c r="AQ28" s="54"/>
    </row>
    <row r="29" spans="1:43" x14ac:dyDescent="0.25">
      <c r="A29" s="66"/>
      <c r="B29" s="39">
        <v>4</v>
      </c>
      <c r="C29" s="40">
        <v>4</v>
      </c>
      <c r="D29" s="40">
        <v>2</v>
      </c>
      <c r="E29" s="40">
        <v>4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1">
        <v>0</v>
      </c>
      <c r="N29" s="24">
        <f>SUM(B29:M29)</f>
        <v>14</v>
      </c>
      <c r="O29" s="52">
        <f>N29*C69</f>
        <v>29.166666666666668</v>
      </c>
      <c r="P29" s="42">
        <v>4</v>
      </c>
      <c r="Q29" s="40">
        <v>4</v>
      </c>
      <c r="R29" s="40">
        <v>4</v>
      </c>
      <c r="S29" s="40">
        <v>4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24">
        <f>SUM(P29:AA29)</f>
        <v>16</v>
      </c>
      <c r="AC29" s="55">
        <f>AB29*C69</f>
        <v>33.333333333333336</v>
      </c>
      <c r="AD29" s="39">
        <v>4</v>
      </c>
      <c r="AE29" s="40">
        <v>4</v>
      </c>
      <c r="AF29" s="40">
        <v>4</v>
      </c>
      <c r="AG29" s="40">
        <v>4</v>
      </c>
      <c r="AH29" s="40">
        <v>0</v>
      </c>
      <c r="AI29" s="40">
        <v>1</v>
      </c>
      <c r="AJ29" s="40">
        <v>0</v>
      </c>
      <c r="AK29" s="40">
        <v>0</v>
      </c>
      <c r="AL29" s="40">
        <v>0</v>
      </c>
      <c r="AM29" s="40">
        <v>2</v>
      </c>
      <c r="AN29" s="40">
        <v>0</v>
      </c>
      <c r="AO29" s="40">
        <v>2</v>
      </c>
      <c r="AP29" s="24">
        <f>SUM(AD29:AO29)</f>
        <v>21</v>
      </c>
      <c r="AQ29" s="55">
        <f>AP29*C69</f>
        <v>43.75</v>
      </c>
    </row>
    <row r="30" spans="1:43" x14ac:dyDescent="0.25">
      <c r="A30" s="65">
        <v>2</v>
      </c>
      <c r="B30" s="14">
        <v>5</v>
      </c>
      <c r="C30" s="15">
        <v>1</v>
      </c>
      <c r="D30" s="15">
        <v>5</v>
      </c>
      <c r="E30" s="15">
        <v>1</v>
      </c>
      <c r="F30" s="15">
        <v>3</v>
      </c>
      <c r="G30" s="15">
        <v>5</v>
      </c>
      <c r="H30" s="15">
        <v>1</v>
      </c>
      <c r="I30" s="15">
        <v>5</v>
      </c>
      <c r="J30" s="15">
        <v>3</v>
      </c>
      <c r="K30" s="15">
        <v>1</v>
      </c>
      <c r="L30" s="15">
        <v>4</v>
      </c>
      <c r="M30" s="16">
        <v>1</v>
      </c>
      <c r="N30" s="16"/>
      <c r="O30" s="53"/>
      <c r="P30" s="17">
        <v>5</v>
      </c>
      <c r="Q30" s="15">
        <v>1</v>
      </c>
      <c r="R30" s="15">
        <v>5</v>
      </c>
      <c r="S30" s="15">
        <v>1</v>
      </c>
      <c r="T30" s="15">
        <v>4</v>
      </c>
      <c r="U30" s="15">
        <v>5</v>
      </c>
      <c r="V30" s="15">
        <v>1</v>
      </c>
      <c r="W30" s="15">
        <v>5</v>
      </c>
      <c r="X30" s="15">
        <v>4</v>
      </c>
      <c r="Y30" s="15">
        <v>3</v>
      </c>
      <c r="Z30" s="15">
        <v>4</v>
      </c>
      <c r="AA30" s="15">
        <v>1</v>
      </c>
      <c r="AB30" s="16"/>
      <c r="AC30" s="54"/>
      <c r="AD30" s="14">
        <v>5</v>
      </c>
      <c r="AE30" s="15">
        <v>1</v>
      </c>
      <c r="AF30" s="15">
        <v>5</v>
      </c>
      <c r="AG30" s="15">
        <v>1</v>
      </c>
      <c r="AH30" s="15">
        <v>2</v>
      </c>
      <c r="AI30" s="15">
        <v>5</v>
      </c>
      <c r="AJ30" s="15">
        <v>1</v>
      </c>
      <c r="AK30" s="15">
        <v>5</v>
      </c>
      <c r="AL30" s="15">
        <v>3</v>
      </c>
      <c r="AM30" s="15">
        <v>3</v>
      </c>
      <c r="AN30" s="15">
        <v>4</v>
      </c>
      <c r="AO30" s="15">
        <v>1</v>
      </c>
      <c r="AP30" s="16"/>
      <c r="AQ30" s="54"/>
    </row>
    <row r="31" spans="1:43" x14ac:dyDescent="0.25">
      <c r="A31" s="66"/>
      <c r="B31" s="39">
        <v>4</v>
      </c>
      <c r="C31" s="40">
        <v>4</v>
      </c>
      <c r="D31" s="40">
        <v>4</v>
      </c>
      <c r="E31" s="40">
        <v>4</v>
      </c>
      <c r="F31" s="40">
        <v>2</v>
      </c>
      <c r="G31" s="40">
        <v>0</v>
      </c>
      <c r="H31" s="40">
        <v>0</v>
      </c>
      <c r="I31" s="40">
        <v>0</v>
      </c>
      <c r="J31" s="40">
        <v>2</v>
      </c>
      <c r="K31" s="40">
        <v>4</v>
      </c>
      <c r="L31" s="40">
        <v>3</v>
      </c>
      <c r="M31" s="41">
        <v>4</v>
      </c>
      <c r="N31" s="24">
        <f>SUM(B31:M31)</f>
        <v>31</v>
      </c>
      <c r="O31" s="52">
        <f>N31*C69</f>
        <v>64.583333333333343</v>
      </c>
      <c r="P31" s="42">
        <v>4</v>
      </c>
      <c r="Q31" s="40">
        <v>4</v>
      </c>
      <c r="R31" s="40">
        <v>4</v>
      </c>
      <c r="S31" s="40">
        <v>4</v>
      </c>
      <c r="T31" s="40">
        <v>3</v>
      </c>
      <c r="U31" s="40">
        <v>0</v>
      </c>
      <c r="V31" s="40">
        <v>0</v>
      </c>
      <c r="W31" s="40">
        <v>0</v>
      </c>
      <c r="X31" s="40">
        <v>3</v>
      </c>
      <c r="Y31" s="40">
        <v>2</v>
      </c>
      <c r="Z31" s="40">
        <v>3</v>
      </c>
      <c r="AA31" s="40">
        <v>4</v>
      </c>
      <c r="AB31" s="24">
        <f>SUM(P31:AA31)</f>
        <v>31</v>
      </c>
      <c r="AC31" s="55">
        <f>AB31*C69</f>
        <v>64.583333333333343</v>
      </c>
      <c r="AD31" s="39">
        <v>4</v>
      </c>
      <c r="AE31" s="40">
        <v>4</v>
      </c>
      <c r="AF31" s="40">
        <v>4</v>
      </c>
      <c r="AG31" s="40">
        <v>4</v>
      </c>
      <c r="AH31" s="40">
        <v>1</v>
      </c>
      <c r="AI31" s="40">
        <v>0</v>
      </c>
      <c r="AJ31" s="40">
        <v>0</v>
      </c>
      <c r="AK31" s="40">
        <v>0</v>
      </c>
      <c r="AL31" s="40">
        <v>2</v>
      </c>
      <c r="AM31" s="40">
        <v>2</v>
      </c>
      <c r="AN31" s="40">
        <v>3</v>
      </c>
      <c r="AO31" s="40">
        <v>4</v>
      </c>
      <c r="AP31" s="24">
        <f>SUM(AD31:AO31)</f>
        <v>28</v>
      </c>
      <c r="AQ31" s="55">
        <f>AP31*C69</f>
        <v>58.333333333333336</v>
      </c>
    </row>
    <row r="32" spans="1:43" x14ac:dyDescent="0.25">
      <c r="A32" s="65">
        <v>2</v>
      </c>
      <c r="B32" s="14">
        <v>5</v>
      </c>
      <c r="C32" s="15">
        <v>1</v>
      </c>
      <c r="D32" s="15">
        <v>4</v>
      </c>
      <c r="E32" s="15">
        <v>1</v>
      </c>
      <c r="F32" s="15">
        <v>1</v>
      </c>
      <c r="G32" s="15">
        <v>5</v>
      </c>
      <c r="H32" s="15">
        <v>1</v>
      </c>
      <c r="I32" s="15">
        <v>5</v>
      </c>
      <c r="J32" s="15">
        <v>1</v>
      </c>
      <c r="K32" s="15">
        <v>5</v>
      </c>
      <c r="L32" s="15">
        <v>1</v>
      </c>
      <c r="M32" s="16">
        <v>1</v>
      </c>
      <c r="N32" s="16"/>
      <c r="O32" s="53"/>
      <c r="P32" s="17">
        <v>4</v>
      </c>
      <c r="Q32" s="15">
        <v>1</v>
      </c>
      <c r="R32" s="15">
        <v>5</v>
      </c>
      <c r="S32" s="15">
        <v>1</v>
      </c>
      <c r="T32" s="15">
        <v>1</v>
      </c>
      <c r="U32" s="15">
        <v>5</v>
      </c>
      <c r="V32" s="15">
        <v>1</v>
      </c>
      <c r="W32" s="15">
        <v>5</v>
      </c>
      <c r="X32" s="15">
        <v>1</v>
      </c>
      <c r="Y32" s="15">
        <v>4</v>
      </c>
      <c r="Z32" s="15">
        <v>1</v>
      </c>
      <c r="AA32" s="15">
        <v>1</v>
      </c>
      <c r="AB32" s="16"/>
      <c r="AC32" s="54"/>
      <c r="AD32" s="14">
        <v>5</v>
      </c>
      <c r="AE32" s="15">
        <v>1</v>
      </c>
      <c r="AF32" s="15">
        <v>4</v>
      </c>
      <c r="AG32" s="15">
        <v>1</v>
      </c>
      <c r="AH32" s="15">
        <v>4</v>
      </c>
      <c r="AI32" s="15">
        <v>5</v>
      </c>
      <c r="AJ32" s="15">
        <v>1</v>
      </c>
      <c r="AK32" s="15">
        <v>5</v>
      </c>
      <c r="AL32" s="15">
        <v>1</v>
      </c>
      <c r="AM32" s="15">
        <v>4</v>
      </c>
      <c r="AN32" s="15">
        <v>1</v>
      </c>
      <c r="AO32" s="15">
        <v>1</v>
      </c>
      <c r="AP32" s="16"/>
      <c r="AQ32" s="54"/>
    </row>
    <row r="33" spans="1:43" x14ac:dyDescent="0.25">
      <c r="A33" s="66"/>
      <c r="B33" s="39">
        <v>4</v>
      </c>
      <c r="C33" s="40">
        <v>4</v>
      </c>
      <c r="D33" s="40">
        <v>3</v>
      </c>
      <c r="E33" s="40">
        <v>4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1">
        <v>4</v>
      </c>
      <c r="N33" s="24">
        <f>SUM(B33:M33)</f>
        <v>19</v>
      </c>
      <c r="O33" s="52">
        <f>N33*C69</f>
        <v>39.583333333333336</v>
      </c>
      <c r="P33" s="42">
        <v>3</v>
      </c>
      <c r="Q33" s="40">
        <v>4</v>
      </c>
      <c r="R33" s="40">
        <v>4</v>
      </c>
      <c r="S33" s="40">
        <v>4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1</v>
      </c>
      <c r="Z33" s="40">
        <v>0</v>
      </c>
      <c r="AA33" s="40">
        <v>4</v>
      </c>
      <c r="AB33" s="24">
        <f>SUM(P33:AA33)</f>
        <v>20</v>
      </c>
      <c r="AC33" s="55">
        <f>AB33*C69</f>
        <v>41.666666666666671</v>
      </c>
      <c r="AD33" s="39">
        <v>4</v>
      </c>
      <c r="AE33" s="40">
        <v>4</v>
      </c>
      <c r="AF33" s="40">
        <v>3</v>
      </c>
      <c r="AG33" s="40">
        <v>4</v>
      </c>
      <c r="AH33" s="40">
        <v>3</v>
      </c>
      <c r="AI33" s="40">
        <v>0</v>
      </c>
      <c r="AJ33" s="40">
        <v>0</v>
      </c>
      <c r="AK33" s="40">
        <v>0</v>
      </c>
      <c r="AL33" s="40">
        <v>0</v>
      </c>
      <c r="AM33" s="40">
        <v>1</v>
      </c>
      <c r="AN33" s="40">
        <v>0</v>
      </c>
      <c r="AO33" s="40">
        <v>4</v>
      </c>
      <c r="AP33" s="24">
        <f>SUM(AD33:AO33)</f>
        <v>23</v>
      </c>
      <c r="AQ33" s="55">
        <f>AP33*C69</f>
        <v>47.916666666666671</v>
      </c>
    </row>
    <row r="34" spans="1:43" x14ac:dyDescent="0.25">
      <c r="A34" s="65">
        <v>2</v>
      </c>
      <c r="B34" s="14">
        <v>5</v>
      </c>
      <c r="C34" s="15">
        <v>1</v>
      </c>
      <c r="D34" s="15">
        <v>4</v>
      </c>
      <c r="E34" s="15">
        <v>2</v>
      </c>
      <c r="F34" s="15">
        <v>2</v>
      </c>
      <c r="G34" s="15">
        <v>5</v>
      </c>
      <c r="H34" s="15">
        <v>1</v>
      </c>
      <c r="I34" s="15">
        <v>4</v>
      </c>
      <c r="J34" s="15">
        <v>4</v>
      </c>
      <c r="K34" s="15">
        <v>5</v>
      </c>
      <c r="L34" s="15">
        <v>2</v>
      </c>
      <c r="M34" s="16">
        <v>1</v>
      </c>
      <c r="N34" s="16"/>
      <c r="O34" s="53"/>
      <c r="P34" s="17">
        <v>4</v>
      </c>
      <c r="Q34" s="15">
        <v>1</v>
      </c>
      <c r="R34" s="15">
        <v>4</v>
      </c>
      <c r="S34" s="15">
        <v>2</v>
      </c>
      <c r="T34" s="15">
        <v>2</v>
      </c>
      <c r="U34" s="15">
        <v>5</v>
      </c>
      <c r="V34" s="15">
        <v>1</v>
      </c>
      <c r="W34" s="15">
        <v>4</v>
      </c>
      <c r="X34" s="15">
        <v>1</v>
      </c>
      <c r="Y34" s="15">
        <v>5</v>
      </c>
      <c r="Z34" s="15">
        <v>2</v>
      </c>
      <c r="AA34" s="15">
        <v>1</v>
      </c>
      <c r="AB34" s="16"/>
      <c r="AC34" s="54"/>
      <c r="AD34" s="14">
        <v>4</v>
      </c>
      <c r="AE34" s="15">
        <v>1</v>
      </c>
      <c r="AF34" s="15">
        <v>4</v>
      </c>
      <c r="AG34" s="15">
        <v>2</v>
      </c>
      <c r="AH34" s="15">
        <v>2</v>
      </c>
      <c r="AI34" s="15">
        <v>4</v>
      </c>
      <c r="AJ34" s="15">
        <v>1</v>
      </c>
      <c r="AK34" s="15">
        <v>4</v>
      </c>
      <c r="AL34" s="15">
        <v>2</v>
      </c>
      <c r="AM34" s="15">
        <v>1</v>
      </c>
      <c r="AN34" s="15">
        <v>4</v>
      </c>
      <c r="AO34" s="15">
        <v>1</v>
      </c>
      <c r="AP34" s="16"/>
      <c r="AQ34" s="54"/>
    </row>
    <row r="35" spans="1:43" x14ac:dyDescent="0.25">
      <c r="A35" s="66"/>
      <c r="B35" s="39">
        <v>4</v>
      </c>
      <c r="C35" s="40">
        <v>4</v>
      </c>
      <c r="D35" s="40">
        <v>3</v>
      </c>
      <c r="E35" s="40">
        <v>3</v>
      </c>
      <c r="F35" s="40">
        <v>1</v>
      </c>
      <c r="G35" s="40">
        <v>0</v>
      </c>
      <c r="H35" s="40">
        <v>0</v>
      </c>
      <c r="I35" s="40">
        <v>1</v>
      </c>
      <c r="J35" s="40">
        <v>3</v>
      </c>
      <c r="K35" s="40">
        <v>0</v>
      </c>
      <c r="L35" s="40">
        <v>1</v>
      </c>
      <c r="M35" s="41">
        <v>4</v>
      </c>
      <c r="N35" s="24">
        <f>SUM(B35:M35)</f>
        <v>24</v>
      </c>
      <c r="O35" s="52">
        <f>N35*C69</f>
        <v>50</v>
      </c>
      <c r="P35" s="42">
        <v>3</v>
      </c>
      <c r="Q35" s="40">
        <v>4</v>
      </c>
      <c r="R35" s="40">
        <v>3</v>
      </c>
      <c r="S35" s="40">
        <v>3</v>
      </c>
      <c r="T35" s="40">
        <v>1</v>
      </c>
      <c r="U35" s="40">
        <v>0</v>
      </c>
      <c r="V35" s="40">
        <v>0</v>
      </c>
      <c r="W35" s="40">
        <v>1</v>
      </c>
      <c r="X35" s="40">
        <v>0</v>
      </c>
      <c r="Y35" s="40">
        <v>0</v>
      </c>
      <c r="Z35" s="40">
        <v>1</v>
      </c>
      <c r="AA35" s="40">
        <v>4</v>
      </c>
      <c r="AB35" s="24">
        <f>SUM(P35:AA35)</f>
        <v>20</v>
      </c>
      <c r="AC35" s="55">
        <f>AB35*C69</f>
        <v>41.666666666666671</v>
      </c>
      <c r="AD35" s="39">
        <v>3</v>
      </c>
      <c r="AE35" s="40">
        <v>4</v>
      </c>
      <c r="AF35" s="40">
        <v>3</v>
      </c>
      <c r="AG35" s="40">
        <v>3</v>
      </c>
      <c r="AH35" s="40">
        <v>1</v>
      </c>
      <c r="AI35" s="40">
        <v>1</v>
      </c>
      <c r="AJ35" s="40">
        <v>0</v>
      </c>
      <c r="AK35" s="40">
        <v>1</v>
      </c>
      <c r="AL35" s="40">
        <v>1</v>
      </c>
      <c r="AM35" s="40">
        <v>4</v>
      </c>
      <c r="AN35" s="40">
        <v>3</v>
      </c>
      <c r="AO35" s="40">
        <v>4</v>
      </c>
      <c r="AP35" s="24">
        <f>SUM(AD35:AO35)</f>
        <v>28</v>
      </c>
      <c r="AQ35" s="55">
        <f>AP35*C69</f>
        <v>58.333333333333336</v>
      </c>
    </row>
    <row r="36" spans="1:43" x14ac:dyDescent="0.25">
      <c r="A36" s="65">
        <v>2</v>
      </c>
      <c r="B36" s="14">
        <v>4</v>
      </c>
      <c r="C36" s="15">
        <v>1</v>
      </c>
      <c r="D36" s="15">
        <v>4</v>
      </c>
      <c r="E36" s="15">
        <v>2</v>
      </c>
      <c r="F36" s="15">
        <v>1</v>
      </c>
      <c r="G36" s="15">
        <v>5</v>
      </c>
      <c r="H36" s="15">
        <v>1</v>
      </c>
      <c r="I36" s="15">
        <v>4</v>
      </c>
      <c r="J36" s="15">
        <v>1</v>
      </c>
      <c r="K36" s="15">
        <v>1</v>
      </c>
      <c r="L36" s="15">
        <v>1</v>
      </c>
      <c r="M36" s="16">
        <v>1</v>
      </c>
      <c r="N36" s="16"/>
      <c r="O36" s="54"/>
      <c r="P36" s="17">
        <v>3</v>
      </c>
      <c r="Q36" s="15">
        <v>1</v>
      </c>
      <c r="R36" s="15">
        <v>3</v>
      </c>
      <c r="S36" s="15">
        <v>1</v>
      </c>
      <c r="T36" s="15">
        <v>3</v>
      </c>
      <c r="U36" s="15">
        <v>3</v>
      </c>
      <c r="V36" s="15">
        <v>3</v>
      </c>
      <c r="W36" s="15">
        <v>4</v>
      </c>
      <c r="X36" s="15">
        <v>4</v>
      </c>
      <c r="Y36" s="15">
        <v>1</v>
      </c>
      <c r="Z36" s="15">
        <v>4</v>
      </c>
      <c r="AA36" s="15">
        <v>1</v>
      </c>
      <c r="AB36" s="16"/>
      <c r="AC36" s="54"/>
      <c r="AD36" s="14">
        <v>3</v>
      </c>
      <c r="AE36" s="15">
        <v>1</v>
      </c>
      <c r="AF36" s="15">
        <v>4</v>
      </c>
      <c r="AG36" s="15">
        <v>3</v>
      </c>
      <c r="AH36" s="15">
        <v>2</v>
      </c>
      <c r="AI36" s="15">
        <v>5</v>
      </c>
      <c r="AJ36" s="15">
        <v>1</v>
      </c>
      <c r="AK36" s="15">
        <v>4</v>
      </c>
      <c r="AL36" s="15">
        <v>2</v>
      </c>
      <c r="AM36" s="15">
        <v>1</v>
      </c>
      <c r="AN36" s="15">
        <v>1</v>
      </c>
      <c r="AO36" s="15">
        <v>1</v>
      </c>
      <c r="AP36" s="16"/>
      <c r="AQ36" s="54"/>
    </row>
    <row r="37" spans="1:43" x14ac:dyDescent="0.25">
      <c r="A37" s="66"/>
      <c r="B37" s="39">
        <v>3</v>
      </c>
      <c r="C37" s="40">
        <v>4</v>
      </c>
      <c r="D37" s="40">
        <v>3</v>
      </c>
      <c r="E37" s="40">
        <v>3</v>
      </c>
      <c r="F37" s="40">
        <v>0</v>
      </c>
      <c r="G37" s="40">
        <v>0</v>
      </c>
      <c r="H37" s="40">
        <v>0</v>
      </c>
      <c r="I37" s="40">
        <v>1</v>
      </c>
      <c r="J37" s="40">
        <v>0</v>
      </c>
      <c r="K37" s="40">
        <v>4</v>
      </c>
      <c r="L37" s="40">
        <v>0</v>
      </c>
      <c r="M37" s="41">
        <v>4</v>
      </c>
      <c r="N37" s="24">
        <f>SUM(B37:M37)</f>
        <v>22</v>
      </c>
      <c r="O37" s="55">
        <f>N37*C69</f>
        <v>45.833333333333336</v>
      </c>
      <c r="P37" s="42">
        <v>2</v>
      </c>
      <c r="Q37" s="40">
        <v>4</v>
      </c>
      <c r="R37" s="40">
        <v>2</v>
      </c>
      <c r="S37" s="40">
        <v>4</v>
      </c>
      <c r="T37" s="40">
        <v>2</v>
      </c>
      <c r="U37" s="40">
        <v>2</v>
      </c>
      <c r="V37" s="40">
        <v>2</v>
      </c>
      <c r="W37" s="40">
        <v>1</v>
      </c>
      <c r="X37" s="40">
        <v>3</v>
      </c>
      <c r="Y37" s="40">
        <v>4</v>
      </c>
      <c r="Z37" s="40">
        <v>3</v>
      </c>
      <c r="AA37" s="40">
        <v>4</v>
      </c>
      <c r="AB37" s="24">
        <f>SUM(P37:AA37)</f>
        <v>33</v>
      </c>
      <c r="AC37" s="55">
        <f>AB37*C69</f>
        <v>68.75</v>
      </c>
      <c r="AD37" s="39">
        <v>2</v>
      </c>
      <c r="AE37" s="40">
        <v>4</v>
      </c>
      <c r="AF37" s="40">
        <v>3</v>
      </c>
      <c r="AG37" s="40">
        <v>2</v>
      </c>
      <c r="AH37" s="40">
        <v>1</v>
      </c>
      <c r="AI37" s="40">
        <v>0</v>
      </c>
      <c r="AJ37" s="40">
        <v>0</v>
      </c>
      <c r="AK37" s="40">
        <v>1</v>
      </c>
      <c r="AL37" s="40">
        <v>1</v>
      </c>
      <c r="AM37" s="40">
        <v>4</v>
      </c>
      <c r="AN37" s="40">
        <v>0</v>
      </c>
      <c r="AO37" s="40">
        <v>4</v>
      </c>
      <c r="AP37" s="24">
        <f>SUM(AD37:AO37)</f>
        <v>22</v>
      </c>
      <c r="AQ37" s="55">
        <f>AP37*C69</f>
        <v>45.833333333333336</v>
      </c>
    </row>
    <row r="38" spans="1:43" x14ac:dyDescent="0.25">
      <c r="A38" s="65">
        <v>2</v>
      </c>
      <c r="B38" s="14">
        <v>4</v>
      </c>
      <c r="C38" s="15">
        <v>4</v>
      </c>
      <c r="D38" s="15">
        <v>3</v>
      </c>
      <c r="E38" s="15">
        <v>1</v>
      </c>
      <c r="F38" s="15">
        <v>2</v>
      </c>
      <c r="G38" s="15">
        <v>4</v>
      </c>
      <c r="H38" s="15">
        <v>5</v>
      </c>
      <c r="I38" s="15">
        <v>5</v>
      </c>
      <c r="J38" s="15">
        <v>2</v>
      </c>
      <c r="K38" s="15">
        <v>1</v>
      </c>
      <c r="L38" s="15">
        <v>1</v>
      </c>
      <c r="M38" s="16">
        <v>1</v>
      </c>
      <c r="N38" s="16"/>
      <c r="O38" s="54"/>
      <c r="P38" s="17">
        <v>4</v>
      </c>
      <c r="Q38" s="15">
        <v>3</v>
      </c>
      <c r="R38" s="15">
        <v>4</v>
      </c>
      <c r="S38" s="15">
        <v>1</v>
      </c>
      <c r="T38" s="15">
        <v>1</v>
      </c>
      <c r="U38" s="15">
        <v>4</v>
      </c>
      <c r="V38" s="15">
        <v>2</v>
      </c>
      <c r="W38" s="15">
        <v>5</v>
      </c>
      <c r="X38" s="15">
        <v>1</v>
      </c>
      <c r="Y38" s="15">
        <v>4</v>
      </c>
      <c r="Z38" s="15">
        <v>2</v>
      </c>
      <c r="AA38" s="15">
        <v>2</v>
      </c>
      <c r="AB38" s="16"/>
      <c r="AC38" s="54"/>
      <c r="AD38" s="14">
        <v>4</v>
      </c>
      <c r="AE38" s="15">
        <v>1</v>
      </c>
      <c r="AF38" s="15">
        <v>4</v>
      </c>
      <c r="AG38" s="15">
        <v>1</v>
      </c>
      <c r="AH38" s="15">
        <v>2</v>
      </c>
      <c r="AI38" s="15">
        <v>4</v>
      </c>
      <c r="AJ38" s="15">
        <v>1</v>
      </c>
      <c r="AK38" s="15">
        <v>5</v>
      </c>
      <c r="AL38" s="15">
        <v>2</v>
      </c>
      <c r="AM38" s="15">
        <v>5</v>
      </c>
      <c r="AN38" s="15">
        <v>1</v>
      </c>
      <c r="AO38" s="15">
        <v>5</v>
      </c>
      <c r="AP38" s="16"/>
      <c r="AQ38" s="54"/>
    </row>
    <row r="39" spans="1:43" x14ac:dyDescent="0.25">
      <c r="A39" s="66"/>
      <c r="B39" s="39">
        <v>3</v>
      </c>
      <c r="C39" s="40">
        <v>1</v>
      </c>
      <c r="D39" s="40">
        <v>2</v>
      </c>
      <c r="E39" s="40">
        <v>4</v>
      </c>
      <c r="F39" s="40">
        <v>1</v>
      </c>
      <c r="G39" s="40">
        <v>1</v>
      </c>
      <c r="H39" s="40">
        <v>4</v>
      </c>
      <c r="I39" s="40">
        <v>0</v>
      </c>
      <c r="J39" s="40">
        <v>1</v>
      </c>
      <c r="K39" s="40">
        <v>4</v>
      </c>
      <c r="L39" s="40">
        <v>0</v>
      </c>
      <c r="M39" s="41">
        <v>4</v>
      </c>
      <c r="N39" s="24">
        <f>SUM(B39:M39)</f>
        <v>25</v>
      </c>
      <c r="O39" s="55">
        <f>N39*C69</f>
        <v>52.083333333333336</v>
      </c>
      <c r="P39" s="42">
        <v>3</v>
      </c>
      <c r="Q39" s="40">
        <v>2</v>
      </c>
      <c r="R39" s="40">
        <v>3</v>
      </c>
      <c r="S39" s="40">
        <v>4</v>
      </c>
      <c r="T39" s="40">
        <v>0</v>
      </c>
      <c r="U39" s="40">
        <v>1</v>
      </c>
      <c r="V39" s="40">
        <v>1</v>
      </c>
      <c r="W39" s="40">
        <v>0</v>
      </c>
      <c r="X39" s="40">
        <v>0</v>
      </c>
      <c r="Y39" s="40">
        <v>1</v>
      </c>
      <c r="Z39" s="40">
        <v>1</v>
      </c>
      <c r="AA39" s="40">
        <v>3</v>
      </c>
      <c r="AB39" s="24">
        <f>SUM(P39:AA39)</f>
        <v>19</v>
      </c>
      <c r="AC39" s="55">
        <f>AB39*C69</f>
        <v>39.583333333333336</v>
      </c>
      <c r="AD39" s="39">
        <v>3</v>
      </c>
      <c r="AE39" s="40">
        <v>4</v>
      </c>
      <c r="AF39" s="40">
        <v>3</v>
      </c>
      <c r="AG39" s="40">
        <v>4</v>
      </c>
      <c r="AH39" s="40">
        <v>1</v>
      </c>
      <c r="AI39" s="40">
        <v>1</v>
      </c>
      <c r="AJ39" s="40">
        <v>0</v>
      </c>
      <c r="AK39" s="40">
        <v>0</v>
      </c>
      <c r="AL39" s="40">
        <v>1</v>
      </c>
      <c r="AM39" s="40">
        <v>0</v>
      </c>
      <c r="AN39" s="40">
        <v>0</v>
      </c>
      <c r="AO39" s="40">
        <v>0</v>
      </c>
      <c r="AP39" s="24">
        <f>SUM(AD39:AO39)</f>
        <v>17</v>
      </c>
      <c r="AQ39" s="55">
        <f>AP39*C69</f>
        <v>35.416666666666671</v>
      </c>
    </row>
    <row r="40" spans="1:43" x14ac:dyDescent="0.25">
      <c r="A40" s="65">
        <v>2</v>
      </c>
      <c r="B40" s="14">
        <v>2</v>
      </c>
      <c r="C40" s="15">
        <v>1</v>
      </c>
      <c r="D40" s="15">
        <v>4</v>
      </c>
      <c r="E40" s="15">
        <v>2</v>
      </c>
      <c r="F40" s="15">
        <v>4</v>
      </c>
      <c r="G40" s="15">
        <v>2</v>
      </c>
      <c r="H40" s="15">
        <v>3</v>
      </c>
      <c r="I40" s="15">
        <v>4</v>
      </c>
      <c r="J40" s="15">
        <v>4</v>
      </c>
      <c r="K40" s="15">
        <v>4</v>
      </c>
      <c r="L40" s="15">
        <v>2</v>
      </c>
      <c r="M40" s="16">
        <v>1</v>
      </c>
      <c r="N40" s="16"/>
      <c r="O40" s="54"/>
      <c r="P40" s="17">
        <v>2</v>
      </c>
      <c r="Q40" s="15">
        <v>2</v>
      </c>
      <c r="R40" s="15">
        <v>3</v>
      </c>
      <c r="S40" s="15">
        <v>2</v>
      </c>
      <c r="T40" s="15">
        <v>4</v>
      </c>
      <c r="U40" s="15">
        <v>2</v>
      </c>
      <c r="V40" s="15">
        <v>2</v>
      </c>
      <c r="W40" s="15">
        <v>4</v>
      </c>
      <c r="X40" s="15">
        <v>5</v>
      </c>
      <c r="Y40" s="15">
        <v>3</v>
      </c>
      <c r="Z40" s="15">
        <v>4</v>
      </c>
      <c r="AA40" s="15">
        <v>1</v>
      </c>
      <c r="AB40" s="16"/>
      <c r="AC40" s="54"/>
      <c r="AD40" s="14">
        <v>2</v>
      </c>
      <c r="AE40" s="15">
        <v>1</v>
      </c>
      <c r="AF40" s="15">
        <v>3</v>
      </c>
      <c r="AG40" s="15">
        <v>2</v>
      </c>
      <c r="AH40" s="15">
        <v>3</v>
      </c>
      <c r="AI40" s="15">
        <v>2</v>
      </c>
      <c r="AJ40" s="15">
        <v>1</v>
      </c>
      <c r="AK40" s="15">
        <v>4</v>
      </c>
      <c r="AL40" s="15">
        <v>4</v>
      </c>
      <c r="AM40" s="15">
        <v>1</v>
      </c>
      <c r="AN40" s="15">
        <v>2</v>
      </c>
      <c r="AO40" s="15">
        <v>1</v>
      </c>
      <c r="AP40" s="16"/>
      <c r="AQ40" s="54"/>
    </row>
    <row r="41" spans="1:43" x14ac:dyDescent="0.25">
      <c r="A41" s="66"/>
      <c r="B41" s="39">
        <v>1</v>
      </c>
      <c r="C41" s="40">
        <v>4</v>
      </c>
      <c r="D41" s="40">
        <v>3</v>
      </c>
      <c r="E41" s="40">
        <v>3</v>
      </c>
      <c r="F41" s="40">
        <v>3</v>
      </c>
      <c r="G41" s="40">
        <v>3</v>
      </c>
      <c r="H41" s="40">
        <v>2</v>
      </c>
      <c r="I41" s="40">
        <v>1</v>
      </c>
      <c r="J41" s="40">
        <v>3</v>
      </c>
      <c r="K41" s="40">
        <v>1</v>
      </c>
      <c r="L41" s="40">
        <v>1</v>
      </c>
      <c r="M41" s="41">
        <v>4</v>
      </c>
      <c r="N41" s="24">
        <f>SUM(B41:M41)</f>
        <v>29</v>
      </c>
      <c r="O41" s="55">
        <f>N41*C69</f>
        <v>60.416666666666671</v>
      </c>
      <c r="P41" s="42">
        <v>1</v>
      </c>
      <c r="Q41" s="40">
        <v>3</v>
      </c>
      <c r="R41" s="40">
        <v>2</v>
      </c>
      <c r="S41" s="40">
        <v>3</v>
      </c>
      <c r="T41" s="40">
        <v>3</v>
      </c>
      <c r="U41" s="40">
        <v>3</v>
      </c>
      <c r="V41" s="40">
        <v>1</v>
      </c>
      <c r="W41" s="40">
        <v>1</v>
      </c>
      <c r="X41" s="40">
        <v>4</v>
      </c>
      <c r="Y41" s="40">
        <v>2</v>
      </c>
      <c r="Z41" s="40">
        <v>3</v>
      </c>
      <c r="AA41" s="40">
        <v>4</v>
      </c>
      <c r="AB41" s="24">
        <f>SUM(P41:AA41)</f>
        <v>30</v>
      </c>
      <c r="AC41" s="55">
        <f>AB41*C69</f>
        <v>62.500000000000007</v>
      </c>
      <c r="AD41" s="39">
        <v>1</v>
      </c>
      <c r="AE41" s="40">
        <v>4</v>
      </c>
      <c r="AF41" s="40">
        <v>2</v>
      </c>
      <c r="AG41" s="40">
        <v>3</v>
      </c>
      <c r="AH41" s="40">
        <v>2</v>
      </c>
      <c r="AI41" s="40">
        <v>3</v>
      </c>
      <c r="AJ41" s="40">
        <v>0</v>
      </c>
      <c r="AK41" s="40">
        <v>1</v>
      </c>
      <c r="AL41" s="40">
        <v>3</v>
      </c>
      <c r="AM41" s="40">
        <v>4</v>
      </c>
      <c r="AN41" s="40">
        <v>1</v>
      </c>
      <c r="AO41" s="40">
        <v>4</v>
      </c>
      <c r="AP41" s="24">
        <f>SUM(AD41:AO41)</f>
        <v>28</v>
      </c>
      <c r="AQ41" s="55">
        <f>AP41*C69</f>
        <v>58.333333333333336</v>
      </c>
    </row>
    <row r="42" spans="1:43" x14ac:dyDescent="0.25">
      <c r="A42" s="65">
        <v>2</v>
      </c>
      <c r="B42" s="14">
        <v>5</v>
      </c>
      <c r="C42" s="15">
        <v>1</v>
      </c>
      <c r="D42" s="15">
        <v>5</v>
      </c>
      <c r="E42" s="15">
        <v>1</v>
      </c>
      <c r="F42" s="15">
        <v>1</v>
      </c>
      <c r="G42" s="15">
        <v>4</v>
      </c>
      <c r="H42" s="15">
        <v>1</v>
      </c>
      <c r="I42" s="15">
        <v>5</v>
      </c>
      <c r="J42" s="15">
        <v>1</v>
      </c>
      <c r="K42" s="15">
        <v>5</v>
      </c>
      <c r="L42" s="15">
        <v>1</v>
      </c>
      <c r="M42" s="16">
        <v>2</v>
      </c>
      <c r="N42" s="16"/>
      <c r="O42" s="54"/>
      <c r="P42" s="17">
        <v>5</v>
      </c>
      <c r="Q42" s="15">
        <v>1</v>
      </c>
      <c r="R42" s="15">
        <v>5</v>
      </c>
      <c r="S42" s="15">
        <v>1</v>
      </c>
      <c r="T42" s="15">
        <v>1</v>
      </c>
      <c r="U42" s="15">
        <v>5</v>
      </c>
      <c r="V42" s="15">
        <v>1</v>
      </c>
      <c r="W42" s="15">
        <v>5</v>
      </c>
      <c r="X42" s="15">
        <v>1</v>
      </c>
      <c r="Y42" s="15">
        <v>2</v>
      </c>
      <c r="Z42" s="15">
        <v>1</v>
      </c>
      <c r="AA42" s="15">
        <v>2</v>
      </c>
      <c r="AB42" s="16"/>
      <c r="AC42" s="54"/>
      <c r="AD42" s="14">
        <v>5</v>
      </c>
      <c r="AE42" s="15">
        <v>1</v>
      </c>
      <c r="AF42" s="15">
        <v>5</v>
      </c>
      <c r="AG42" s="15">
        <v>1</v>
      </c>
      <c r="AH42" s="15">
        <v>1</v>
      </c>
      <c r="AI42" s="15">
        <v>5</v>
      </c>
      <c r="AJ42" s="15">
        <v>1</v>
      </c>
      <c r="AK42" s="15">
        <v>5</v>
      </c>
      <c r="AL42" s="15">
        <v>1</v>
      </c>
      <c r="AM42" s="15">
        <v>2</v>
      </c>
      <c r="AN42" s="15">
        <v>1</v>
      </c>
      <c r="AO42" s="15">
        <v>2</v>
      </c>
      <c r="AP42" s="16"/>
      <c r="AQ42" s="54"/>
    </row>
    <row r="43" spans="1:43" x14ac:dyDescent="0.25">
      <c r="A43" s="66"/>
      <c r="B43" s="39">
        <v>4</v>
      </c>
      <c r="C43" s="40">
        <v>4</v>
      </c>
      <c r="D43" s="40">
        <v>4</v>
      </c>
      <c r="E43" s="40">
        <v>4</v>
      </c>
      <c r="F43" s="40">
        <v>0</v>
      </c>
      <c r="G43" s="40">
        <v>1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1">
        <v>3</v>
      </c>
      <c r="N43" s="24">
        <f>SUM(B43:M43)</f>
        <v>20</v>
      </c>
      <c r="O43" s="55">
        <f>N43*C69</f>
        <v>41.666666666666671</v>
      </c>
      <c r="P43" s="42">
        <v>4</v>
      </c>
      <c r="Q43" s="40">
        <v>4</v>
      </c>
      <c r="R43" s="40">
        <v>4</v>
      </c>
      <c r="S43" s="40">
        <v>4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3</v>
      </c>
      <c r="Z43" s="40">
        <v>0</v>
      </c>
      <c r="AA43" s="40">
        <v>3</v>
      </c>
      <c r="AB43" s="24">
        <f>SUM(P43:AA43)</f>
        <v>22</v>
      </c>
      <c r="AC43" s="55">
        <f>AB43*C69</f>
        <v>45.833333333333336</v>
      </c>
      <c r="AD43" s="39">
        <v>4</v>
      </c>
      <c r="AE43" s="40">
        <v>4</v>
      </c>
      <c r="AF43" s="40">
        <v>4</v>
      </c>
      <c r="AG43" s="40">
        <v>4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3</v>
      </c>
      <c r="AN43" s="40">
        <v>0</v>
      </c>
      <c r="AO43" s="40">
        <v>3</v>
      </c>
      <c r="AP43" s="24">
        <f>SUM(AD43:AO43)</f>
        <v>22</v>
      </c>
      <c r="AQ43" s="55">
        <f>AP43*C69</f>
        <v>45.833333333333336</v>
      </c>
    </row>
    <row r="44" spans="1:43" x14ac:dyDescent="0.25">
      <c r="A44" s="65">
        <v>2</v>
      </c>
      <c r="B44" s="14">
        <v>3</v>
      </c>
      <c r="C44" s="15">
        <v>1</v>
      </c>
      <c r="D44" s="15">
        <v>5</v>
      </c>
      <c r="E44" s="15">
        <v>1</v>
      </c>
      <c r="F44" s="15">
        <v>1</v>
      </c>
      <c r="G44" s="15">
        <v>5</v>
      </c>
      <c r="H44" s="15">
        <v>1</v>
      </c>
      <c r="I44" s="15">
        <v>4</v>
      </c>
      <c r="J44" s="15">
        <v>1</v>
      </c>
      <c r="K44" s="15">
        <v>3</v>
      </c>
      <c r="L44" s="15">
        <v>1</v>
      </c>
      <c r="M44" s="16">
        <v>3</v>
      </c>
      <c r="N44" s="16"/>
      <c r="O44" s="54"/>
      <c r="P44" s="17">
        <v>3</v>
      </c>
      <c r="Q44" s="15">
        <v>1</v>
      </c>
      <c r="R44" s="15">
        <v>5</v>
      </c>
      <c r="S44" s="15">
        <v>1</v>
      </c>
      <c r="T44" s="15">
        <v>2</v>
      </c>
      <c r="U44" s="15">
        <v>5</v>
      </c>
      <c r="V44" s="15">
        <v>1</v>
      </c>
      <c r="W44" s="15">
        <v>4</v>
      </c>
      <c r="X44" s="15">
        <v>1</v>
      </c>
      <c r="Y44" s="15">
        <v>3</v>
      </c>
      <c r="Z44" s="15">
        <v>1</v>
      </c>
      <c r="AA44" s="15">
        <v>1</v>
      </c>
      <c r="AB44" s="16"/>
      <c r="AC44" s="54"/>
      <c r="AD44" s="14">
        <v>3</v>
      </c>
      <c r="AE44" s="15">
        <v>1</v>
      </c>
      <c r="AF44" s="15">
        <v>5</v>
      </c>
      <c r="AG44" s="15">
        <v>1</v>
      </c>
      <c r="AH44" s="15">
        <v>1</v>
      </c>
      <c r="AI44" s="15">
        <v>5</v>
      </c>
      <c r="AJ44" s="15">
        <v>1</v>
      </c>
      <c r="AK44" s="15">
        <v>4</v>
      </c>
      <c r="AL44" s="15">
        <v>2</v>
      </c>
      <c r="AM44" s="15">
        <v>3</v>
      </c>
      <c r="AN44" s="15">
        <v>1</v>
      </c>
      <c r="AO44" s="15">
        <v>3</v>
      </c>
      <c r="AP44" s="16"/>
      <c r="AQ44" s="54"/>
    </row>
    <row r="45" spans="1:43" x14ac:dyDescent="0.25">
      <c r="A45" s="66"/>
      <c r="B45" s="39">
        <v>2</v>
      </c>
      <c r="C45" s="40">
        <v>4</v>
      </c>
      <c r="D45" s="40">
        <v>4</v>
      </c>
      <c r="E45" s="40">
        <v>4</v>
      </c>
      <c r="F45" s="40">
        <v>0</v>
      </c>
      <c r="G45" s="40">
        <v>0</v>
      </c>
      <c r="H45" s="40">
        <v>0</v>
      </c>
      <c r="I45" s="40">
        <v>1</v>
      </c>
      <c r="J45" s="40">
        <v>0</v>
      </c>
      <c r="K45" s="40">
        <v>2</v>
      </c>
      <c r="L45" s="40">
        <v>0</v>
      </c>
      <c r="M45" s="41">
        <v>2</v>
      </c>
      <c r="N45" s="24">
        <f>SUM(B45:M45)</f>
        <v>19</v>
      </c>
      <c r="O45" s="55">
        <f>N45*C69</f>
        <v>39.583333333333336</v>
      </c>
      <c r="P45" s="42">
        <v>2</v>
      </c>
      <c r="Q45" s="40">
        <v>4</v>
      </c>
      <c r="R45" s="40">
        <v>4</v>
      </c>
      <c r="S45" s="40">
        <v>4</v>
      </c>
      <c r="T45" s="40">
        <v>1</v>
      </c>
      <c r="U45" s="40">
        <v>0</v>
      </c>
      <c r="V45" s="40">
        <v>0</v>
      </c>
      <c r="W45" s="40">
        <v>1</v>
      </c>
      <c r="X45" s="40">
        <v>0</v>
      </c>
      <c r="Y45" s="40">
        <v>2</v>
      </c>
      <c r="Z45" s="40">
        <v>0</v>
      </c>
      <c r="AA45" s="40">
        <v>4</v>
      </c>
      <c r="AB45" s="24">
        <f>SUM(P45:AA45)</f>
        <v>22</v>
      </c>
      <c r="AC45" s="55">
        <f>AB45*C69</f>
        <v>45.833333333333336</v>
      </c>
      <c r="AD45" s="39">
        <v>2</v>
      </c>
      <c r="AE45" s="40">
        <v>4</v>
      </c>
      <c r="AF45" s="40">
        <v>4</v>
      </c>
      <c r="AG45" s="40">
        <v>4</v>
      </c>
      <c r="AH45" s="40">
        <v>0</v>
      </c>
      <c r="AI45" s="40">
        <v>0</v>
      </c>
      <c r="AJ45" s="40">
        <v>0</v>
      </c>
      <c r="AK45" s="40">
        <v>1</v>
      </c>
      <c r="AL45" s="40">
        <v>1</v>
      </c>
      <c r="AM45" s="40">
        <v>2</v>
      </c>
      <c r="AN45" s="40">
        <v>0</v>
      </c>
      <c r="AO45" s="40">
        <v>2</v>
      </c>
      <c r="AP45" s="24">
        <f>SUM(AD45:AO45)</f>
        <v>20</v>
      </c>
      <c r="AQ45" s="55">
        <f>AP45*C69</f>
        <v>41.666666666666671</v>
      </c>
    </row>
    <row r="46" spans="1:43" x14ac:dyDescent="0.25">
      <c r="A46" s="65">
        <v>2</v>
      </c>
      <c r="B46" s="14">
        <v>2</v>
      </c>
      <c r="C46" s="15">
        <v>1</v>
      </c>
      <c r="D46" s="15">
        <v>3</v>
      </c>
      <c r="E46" s="15">
        <v>1</v>
      </c>
      <c r="F46" s="15">
        <v>3</v>
      </c>
      <c r="G46" s="15">
        <v>3</v>
      </c>
      <c r="H46" s="15">
        <v>1</v>
      </c>
      <c r="I46" s="15">
        <v>2</v>
      </c>
      <c r="J46" s="15">
        <v>4</v>
      </c>
      <c r="K46" s="15">
        <v>3</v>
      </c>
      <c r="L46" s="15">
        <v>4</v>
      </c>
      <c r="M46" s="16">
        <v>2</v>
      </c>
      <c r="N46" s="16"/>
      <c r="O46" s="54"/>
      <c r="P46" s="17">
        <v>2</v>
      </c>
      <c r="Q46" s="15">
        <v>1</v>
      </c>
      <c r="R46" s="15">
        <v>4</v>
      </c>
      <c r="S46" s="15">
        <v>2</v>
      </c>
      <c r="T46" s="15">
        <v>3</v>
      </c>
      <c r="U46" s="15">
        <v>2</v>
      </c>
      <c r="V46" s="15">
        <v>1</v>
      </c>
      <c r="W46" s="15">
        <v>2</v>
      </c>
      <c r="X46" s="15">
        <v>3</v>
      </c>
      <c r="Y46" s="15">
        <v>5</v>
      </c>
      <c r="Z46" s="15">
        <v>2</v>
      </c>
      <c r="AA46" s="15">
        <v>2</v>
      </c>
      <c r="AB46" s="16"/>
      <c r="AC46" s="54"/>
      <c r="AD46" s="14">
        <v>2</v>
      </c>
      <c r="AE46" s="15">
        <v>1</v>
      </c>
      <c r="AF46" s="15">
        <v>2</v>
      </c>
      <c r="AG46" s="15">
        <v>2</v>
      </c>
      <c r="AH46" s="15">
        <v>4</v>
      </c>
      <c r="AI46" s="15">
        <v>2</v>
      </c>
      <c r="AJ46" s="15">
        <v>1</v>
      </c>
      <c r="AK46" s="15">
        <v>2</v>
      </c>
      <c r="AL46" s="15">
        <v>4</v>
      </c>
      <c r="AM46" s="15">
        <v>3</v>
      </c>
      <c r="AN46" s="15">
        <v>3</v>
      </c>
      <c r="AO46" s="15">
        <v>1</v>
      </c>
      <c r="AP46" s="16"/>
      <c r="AQ46" s="54"/>
    </row>
    <row r="47" spans="1:43" x14ac:dyDescent="0.25">
      <c r="A47" s="66"/>
      <c r="B47" s="39">
        <v>1</v>
      </c>
      <c r="C47" s="40">
        <v>4</v>
      </c>
      <c r="D47" s="40">
        <v>2</v>
      </c>
      <c r="E47" s="40">
        <v>4</v>
      </c>
      <c r="F47" s="40">
        <v>2</v>
      </c>
      <c r="G47" s="40">
        <v>2</v>
      </c>
      <c r="H47" s="40">
        <v>0</v>
      </c>
      <c r="I47" s="40">
        <v>3</v>
      </c>
      <c r="J47" s="40">
        <v>3</v>
      </c>
      <c r="K47" s="40">
        <v>2</v>
      </c>
      <c r="L47" s="40">
        <v>3</v>
      </c>
      <c r="M47" s="41">
        <v>3</v>
      </c>
      <c r="N47" s="24">
        <f>SUM(B47:M47)</f>
        <v>29</v>
      </c>
      <c r="O47" s="55">
        <f>N47*C69</f>
        <v>60.416666666666671</v>
      </c>
      <c r="P47" s="42">
        <v>1</v>
      </c>
      <c r="Q47" s="40">
        <v>4</v>
      </c>
      <c r="R47" s="40">
        <v>3</v>
      </c>
      <c r="S47" s="40">
        <v>3</v>
      </c>
      <c r="T47" s="40">
        <v>2</v>
      </c>
      <c r="U47" s="40">
        <v>3</v>
      </c>
      <c r="V47" s="40">
        <v>0</v>
      </c>
      <c r="W47" s="40">
        <v>3</v>
      </c>
      <c r="X47" s="40">
        <v>2</v>
      </c>
      <c r="Y47" s="40">
        <v>0</v>
      </c>
      <c r="Z47" s="40">
        <v>1</v>
      </c>
      <c r="AA47" s="40">
        <v>3</v>
      </c>
      <c r="AB47" s="24">
        <f>SUM(P47:AA47)</f>
        <v>25</v>
      </c>
      <c r="AC47" s="55">
        <f>AB47*C69</f>
        <v>52.083333333333336</v>
      </c>
      <c r="AD47" s="39">
        <v>1</v>
      </c>
      <c r="AE47" s="40">
        <v>4</v>
      </c>
      <c r="AF47" s="40">
        <v>0</v>
      </c>
      <c r="AG47" s="40">
        <v>3</v>
      </c>
      <c r="AH47" s="40">
        <v>3</v>
      </c>
      <c r="AI47" s="40">
        <v>3</v>
      </c>
      <c r="AJ47" s="40">
        <v>0</v>
      </c>
      <c r="AK47" s="40">
        <v>3</v>
      </c>
      <c r="AL47" s="40">
        <v>3</v>
      </c>
      <c r="AM47" s="40">
        <v>2</v>
      </c>
      <c r="AN47" s="40">
        <v>2</v>
      </c>
      <c r="AO47" s="40">
        <v>4</v>
      </c>
      <c r="AP47" s="24">
        <f>SUM(AD47:AO47)</f>
        <v>28</v>
      </c>
      <c r="AQ47" s="55">
        <f>AP47*C69</f>
        <v>58.333333333333336</v>
      </c>
    </row>
    <row r="48" spans="1:43" x14ac:dyDescent="0.25">
      <c r="A48" s="65">
        <v>2</v>
      </c>
      <c r="B48" s="14">
        <v>5</v>
      </c>
      <c r="C48" s="15">
        <v>1</v>
      </c>
      <c r="D48" s="15">
        <v>5</v>
      </c>
      <c r="E48" s="15">
        <v>1</v>
      </c>
      <c r="F48" s="15">
        <v>1</v>
      </c>
      <c r="G48" s="15">
        <v>5</v>
      </c>
      <c r="H48" s="15">
        <v>1</v>
      </c>
      <c r="I48" s="15">
        <v>5</v>
      </c>
      <c r="J48" s="15">
        <v>1</v>
      </c>
      <c r="K48" s="15">
        <v>5</v>
      </c>
      <c r="L48" s="15">
        <v>1</v>
      </c>
      <c r="M48" s="16">
        <v>3</v>
      </c>
      <c r="N48" s="16"/>
      <c r="O48" s="54"/>
      <c r="P48" s="17">
        <v>3</v>
      </c>
      <c r="Q48" s="15">
        <v>1</v>
      </c>
      <c r="R48" s="15">
        <v>5</v>
      </c>
      <c r="S48" s="15">
        <v>1</v>
      </c>
      <c r="T48" s="15">
        <v>1</v>
      </c>
      <c r="U48" s="15">
        <v>5</v>
      </c>
      <c r="V48" s="15">
        <v>1</v>
      </c>
      <c r="W48" s="15">
        <v>5</v>
      </c>
      <c r="X48" s="15">
        <v>1</v>
      </c>
      <c r="Y48" s="15">
        <v>5</v>
      </c>
      <c r="Z48" s="15">
        <v>1</v>
      </c>
      <c r="AA48" s="15">
        <v>2</v>
      </c>
      <c r="AB48" s="16"/>
      <c r="AC48" s="54"/>
      <c r="AD48" s="14">
        <v>5</v>
      </c>
      <c r="AE48" s="15">
        <v>1</v>
      </c>
      <c r="AF48" s="15">
        <v>5</v>
      </c>
      <c r="AG48" s="15">
        <v>2</v>
      </c>
      <c r="AH48" s="15">
        <v>1</v>
      </c>
      <c r="AI48" s="15">
        <v>5</v>
      </c>
      <c r="AJ48" s="15">
        <v>1</v>
      </c>
      <c r="AK48" s="15">
        <v>5</v>
      </c>
      <c r="AL48" s="15">
        <v>1</v>
      </c>
      <c r="AM48" s="15">
        <v>5</v>
      </c>
      <c r="AN48" s="15">
        <v>1</v>
      </c>
      <c r="AO48" s="15">
        <v>1</v>
      </c>
      <c r="AP48" s="16"/>
      <c r="AQ48" s="54"/>
    </row>
    <row r="49" spans="1:43" x14ac:dyDescent="0.25">
      <c r="A49" s="66"/>
      <c r="B49" s="39">
        <v>4</v>
      </c>
      <c r="C49" s="40">
        <v>4</v>
      </c>
      <c r="D49" s="40">
        <v>4</v>
      </c>
      <c r="E49" s="40">
        <v>4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1">
        <v>2</v>
      </c>
      <c r="N49" s="24">
        <f>SUM(B49:M49)</f>
        <v>18</v>
      </c>
      <c r="O49" s="55">
        <f>N49*C69</f>
        <v>37.5</v>
      </c>
      <c r="P49" s="42">
        <v>2</v>
      </c>
      <c r="Q49" s="40">
        <v>4</v>
      </c>
      <c r="R49" s="40">
        <v>4</v>
      </c>
      <c r="S49" s="40">
        <v>4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3</v>
      </c>
      <c r="AB49" s="24">
        <f>SUM(P49:AA49)</f>
        <v>17</v>
      </c>
      <c r="AC49" s="55">
        <f>AB49*C69</f>
        <v>35.416666666666671</v>
      </c>
      <c r="AD49" s="39">
        <v>4</v>
      </c>
      <c r="AE49" s="40">
        <v>4</v>
      </c>
      <c r="AF49" s="40">
        <v>4</v>
      </c>
      <c r="AG49" s="40">
        <v>3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4</v>
      </c>
      <c r="AP49" s="24">
        <f>SUM(AD49:AO49)</f>
        <v>19</v>
      </c>
      <c r="AQ49" s="55">
        <f>AP49*C69</f>
        <v>39.583333333333336</v>
      </c>
    </row>
    <row r="50" spans="1:43" x14ac:dyDescent="0.25">
      <c r="A50" s="65">
        <v>2</v>
      </c>
      <c r="B50" s="14">
        <v>5</v>
      </c>
      <c r="C50" s="15">
        <v>1</v>
      </c>
      <c r="D50" s="15">
        <v>5</v>
      </c>
      <c r="E50" s="15">
        <v>1</v>
      </c>
      <c r="F50" s="15">
        <v>1</v>
      </c>
      <c r="G50" s="15">
        <v>5</v>
      </c>
      <c r="H50" s="15">
        <v>5</v>
      </c>
      <c r="I50" s="15">
        <v>5</v>
      </c>
      <c r="J50" s="15">
        <v>1</v>
      </c>
      <c r="K50" s="15">
        <v>5</v>
      </c>
      <c r="L50" s="15">
        <v>1</v>
      </c>
      <c r="M50" s="16">
        <v>3</v>
      </c>
      <c r="N50" s="16"/>
      <c r="O50" s="54"/>
      <c r="P50" s="17">
        <v>5</v>
      </c>
      <c r="Q50" s="15">
        <v>1</v>
      </c>
      <c r="R50" s="15">
        <v>5</v>
      </c>
      <c r="S50" s="15">
        <v>1</v>
      </c>
      <c r="T50" s="15">
        <v>1</v>
      </c>
      <c r="U50" s="15">
        <v>5</v>
      </c>
      <c r="V50" s="15">
        <v>1</v>
      </c>
      <c r="W50" s="15">
        <v>5</v>
      </c>
      <c r="X50" s="15">
        <v>1</v>
      </c>
      <c r="Y50" s="15">
        <v>5</v>
      </c>
      <c r="Z50" s="15">
        <v>1</v>
      </c>
      <c r="AA50" s="15">
        <v>5</v>
      </c>
      <c r="AB50" s="16"/>
      <c r="AC50" s="54"/>
      <c r="AD50" s="14">
        <v>2</v>
      </c>
      <c r="AE50" s="15">
        <v>5</v>
      </c>
      <c r="AF50" s="15">
        <v>5</v>
      </c>
      <c r="AG50" s="15">
        <v>1</v>
      </c>
      <c r="AH50" s="15">
        <v>3</v>
      </c>
      <c r="AI50" s="15">
        <v>4</v>
      </c>
      <c r="AJ50" s="15">
        <v>3</v>
      </c>
      <c r="AK50" s="15">
        <v>1</v>
      </c>
      <c r="AL50" s="15">
        <v>2</v>
      </c>
      <c r="AM50" s="15">
        <v>1</v>
      </c>
      <c r="AN50" s="15">
        <v>2</v>
      </c>
      <c r="AO50" s="15">
        <v>3</v>
      </c>
      <c r="AP50" s="16"/>
      <c r="AQ50" s="54"/>
    </row>
    <row r="51" spans="1:43" x14ac:dyDescent="0.25">
      <c r="A51" s="66"/>
      <c r="B51" s="39">
        <v>4</v>
      </c>
      <c r="C51" s="40">
        <v>4</v>
      </c>
      <c r="D51" s="40">
        <v>4</v>
      </c>
      <c r="E51" s="40">
        <v>4</v>
      </c>
      <c r="F51" s="40">
        <v>0</v>
      </c>
      <c r="G51" s="40">
        <v>0</v>
      </c>
      <c r="H51" s="40">
        <v>4</v>
      </c>
      <c r="I51" s="40">
        <v>0</v>
      </c>
      <c r="J51" s="40">
        <v>0</v>
      </c>
      <c r="K51" s="40">
        <v>0</v>
      </c>
      <c r="L51" s="40">
        <v>0</v>
      </c>
      <c r="M51" s="41">
        <v>2</v>
      </c>
      <c r="N51" s="24">
        <f>SUM(B51:M51)</f>
        <v>22</v>
      </c>
      <c r="O51" s="55">
        <f>N51*C69</f>
        <v>45.833333333333336</v>
      </c>
      <c r="P51" s="42">
        <v>4</v>
      </c>
      <c r="Q51" s="40">
        <v>4</v>
      </c>
      <c r="R51" s="40">
        <v>4</v>
      </c>
      <c r="S51" s="40">
        <v>4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0</v>
      </c>
      <c r="AB51" s="24">
        <f>SUM(P51:AA51)</f>
        <v>16</v>
      </c>
      <c r="AC51" s="55">
        <f>AB51*C69</f>
        <v>33.333333333333336</v>
      </c>
      <c r="AD51" s="39">
        <v>1</v>
      </c>
      <c r="AE51" s="40">
        <v>0</v>
      </c>
      <c r="AF51" s="40">
        <v>4</v>
      </c>
      <c r="AG51" s="40">
        <v>4</v>
      </c>
      <c r="AH51" s="40">
        <v>2</v>
      </c>
      <c r="AI51" s="40">
        <v>1</v>
      </c>
      <c r="AJ51" s="40">
        <v>2</v>
      </c>
      <c r="AK51" s="40">
        <v>4</v>
      </c>
      <c r="AL51" s="40">
        <v>1</v>
      </c>
      <c r="AM51" s="40">
        <v>4</v>
      </c>
      <c r="AN51" s="40">
        <v>1</v>
      </c>
      <c r="AO51" s="40">
        <v>2</v>
      </c>
      <c r="AP51" s="24">
        <f>SUM(AD51:AO51)</f>
        <v>26</v>
      </c>
      <c r="AQ51" s="55">
        <f>AP51*C69</f>
        <v>54.166666666666671</v>
      </c>
    </row>
    <row r="52" spans="1:43" x14ac:dyDescent="0.25">
      <c r="A52" s="65">
        <v>2</v>
      </c>
      <c r="B52" s="14">
        <v>5</v>
      </c>
      <c r="C52" s="15">
        <v>1</v>
      </c>
      <c r="D52" s="15">
        <v>3</v>
      </c>
      <c r="E52" s="15">
        <v>1</v>
      </c>
      <c r="F52" s="15">
        <v>1</v>
      </c>
      <c r="G52" s="15">
        <v>1</v>
      </c>
      <c r="H52" s="15">
        <v>1</v>
      </c>
      <c r="I52" s="15">
        <v>2</v>
      </c>
      <c r="J52" s="15">
        <v>4</v>
      </c>
      <c r="K52" s="15">
        <v>3</v>
      </c>
      <c r="L52" s="15">
        <v>3</v>
      </c>
      <c r="M52" s="16">
        <v>1</v>
      </c>
      <c r="N52" s="16"/>
      <c r="O52" s="54"/>
      <c r="P52" s="17">
        <v>4</v>
      </c>
      <c r="Q52" s="15">
        <v>1</v>
      </c>
      <c r="R52" s="15">
        <v>2</v>
      </c>
      <c r="S52" s="15">
        <v>1</v>
      </c>
      <c r="T52" s="15">
        <v>2</v>
      </c>
      <c r="U52" s="15">
        <v>1</v>
      </c>
      <c r="V52" s="15">
        <v>1</v>
      </c>
      <c r="W52" s="15">
        <v>2</v>
      </c>
      <c r="X52" s="15">
        <v>4</v>
      </c>
      <c r="Y52" s="15">
        <v>5</v>
      </c>
      <c r="Z52" s="15">
        <v>3</v>
      </c>
      <c r="AA52" s="15">
        <v>1</v>
      </c>
      <c r="AB52" s="16"/>
      <c r="AC52" s="54"/>
      <c r="AD52" s="14">
        <v>5</v>
      </c>
      <c r="AE52" s="15">
        <v>3</v>
      </c>
      <c r="AF52" s="15">
        <v>4</v>
      </c>
      <c r="AG52" s="15">
        <v>1</v>
      </c>
      <c r="AH52" s="15">
        <v>3</v>
      </c>
      <c r="AI52" s="15">
        <v>2</v>
      </c>
      <c r="AJ52" s="15">
        <v>1</v>
      </c>
      <c r="AK52" s="15">
        <v>4</v>
      </c>
      <c r="AL52" s="15">
        <v>4</v>
      </c>
      <c r="AM52" s="15">
        <v>5</v>
      </c>
      <c r="AN52" s="15">
        <v>2</v>
      </c>
      <c r="AO52" s="15">
        <v>1</v>
      </c>
      <c r="AP52" s="16"/>
      <c r="AQ52" s="54"/>
    </row>
    <row r="53" spans="1:43" x14ac:dyDescent="0.25">
      <c r="A53" s="66"/>
      <c r="B53" s="39">
        <v>4</v>
      </c>
      <c r="C53" s="40">
        <v>4</v>
      </c>
      <c r="D53" s="40">
        <v>2</v>
      </c>
      <c r="E53" s="40">
        <v>4</v>
      </c>
      <c r="F53" s="40">
        <v>0</v>
      </c>
      <c r="G53" s="40">
        <v>4</v>
      </c>
      <c r="H53" s="40">
        <v>0</v>
      </c>
      <c r="I53" s="40">
        <v>3</v>
      </c>
      <c r="J53" s="40">
        <v>3</v>
      </c>
      <c r="K53" s="40">
        <v>2</v>
      </c>
      <c r="L53" s="40">
        <v>2</v>
      </c>
      <c r="M53" s="41">
        <v>4</v>
      </c>
      <c r="N53" s="24">
        <f>SUM(B53:M53)</f>
        <v>32</v>
      </c>
      <c r="O53" s="55">
        <f>N53*C69</f>
        <v>66.666666666666671</v>
      </c>
      <c r="P53" s="42">
        <v>3</v>
      </c>
      <c r="Q53" s="40">
        <v>4</v>
      </c>
      <c r="R53" s="40">
        <v>1</v>
      </c>
      <c r="S53" s="40">
        <v>4</v>
      </c>
      <c r="T53" s="40">
        <v>1</v>
      </c>
      <c r="U53" s="40">
        <v>4</v>
      </c>
      <c r="V53" s="40">
        <v>0</v>
      </c>
      <c r="W53" s="40">
        <v>3</v>
      </c>
      <c r="X53" s="40">
        <v>3</v>
      </c>
      <c r="Y53" s="40">
        <v>0</v>
      </c>
      <c r="Z53" s="40">
        <v>2</v>
      </c>
      <c r="AA53" s="40">
        <v>4</v>
      </c>
      <c r="AB53" s="24">
        <f>SUM(P53:AA53)</f>
        <v>29</v>
      </c>
      <c r="AC53" s="55">
        <f>AB53*C69</f>
        <v>60.416666666666671</v>
      </c>
      <c r="AD53" s="39">
        <v>4</v>
      </c>
      <c r="AE53" s="40">
        <v>2</v>
      </c>
      <c r="AF53" s="40">
        <v>3</v>
      </c>
      <c r="AG53" s="40">
        <v>4</v>
      </c>
      <c r="AH53" s="40">
        <v>2</v>
      </c>
      <c r="AI53" s="40">
        <v>3</v>
      </c>
      <c r="AJ53" s="40">
        <v>0</v>
      </c>
      <c r="AK53" s="40">
        <v>1</v>
      </c>
      <c r="AL53" s="40">
        <v>3</v>
      </c>
      <c r="AM53" s="40">
        <v>0</v>
      </c>
      <c r="AN53" s="40">
        <v>1</v>
      </c>
      <c r="AO53" s="40">
        <v>4</v>
      </c>
      <c r="AP53" s="24">
        <f>SUM(AD53:AO53)</f>
        <v>27</v>
      </c>
      <c r="AQ53" s="55">
        <f>AP53*C69</f>
        <v>56.250000000000007</v>
      </c>
    </row>
    <row r="54" spans="1:43" x14ac:dyDescent="0.25">
      <c r="A54" s="65">
        <v>2</v>
      </c>
      <c r="B54" s="14">
        <v>5</v>
      </c>
      <c r="C54" s="15">
        <v>1</v>
      </c>
      <c r="D54" s="15">
        <v>5</v>
      </c>
      <c r="E54" s="15">
        <v>2</v>
      </c>
      <c r="F54" s="15">
        <v>1</v>
      </c>
      <c r="G54" s="15">
        <v>5</v>
      </c>
      <c r="H54" s="15">
        <v>1</v>
      </c>
      <c r="I54" s="15">
        <v>5</v>
      </c>
      <c r="J54" s="15">
        <v>1</v>
      </c>
      <c r="K54" s="15">
        <v>5</v>
      </c>
      <c r="L54" s="15">
        <v>1</v>
      </c>
      <c r="M54" s="16">
        <v>3</v>
      </c>
      <c r="N54" s="16"/>
      <c r="O54" s="54"/>
      <c r="P54" s="17">
        <v>5</v>
      </c>
      <c r="Q54" s="15">
        <v>1</v>
      </c>
      <c r="R54" s="15">
        <v>5</v>
      </c>
      <c r="S54" s="15">
        <v>2</v>
      </c>
      <c r="T54" s="15">
        <v>1</v>
      </c>
      <c r="U54" s="15">
        <v>5</v>
      </c>
      <c r="V54" s="15">
        <v>1</v>
      </c>
      <c r="W54" s="15">
        <v>5</v>
      </c>
      <c r="X54" s="15">
        <v>1</v>
      </c>
      <c r="Y54" s="15">
        <v>5</v>
      </c>
      <c r="Z54" s="15">
        <v>1</v>
      </c>
      <c r="AA54" s="15">
        <v>3</v>
      </c>
      <c r="AB54" s="16"/>
      <c r="AC54" s="54"/>
      <c r="AD54" s="14">
        <v>5</v>
      </c>
      <c r="AE54" s="15">
        <v>1</v>
      </c>
      <c r="AF54" s="15">
        <v>5</v>
      </c>
      <c r="AG54" s="15">
        <v>2</v>
      </c>
      <c r="AH54" s="15">
        <v>1</v>
      </c>
      <c r="AI54" s="15">
        <v>5</v>
      </c>
      <c r="AJ54" s="15">
        <v>1</v>
      </c>
      <c r="AK54" s="15">
        <v>5</v>
      </c>
      <c r="AL54" s="15">
        <v>1</v>
      </c>
      <c r="AM54" s="15">
        <v>5</v>
      </c>
      <c r="AN54" s="15">
        <v>1</v>
      </c>
      <c r="AO54" s="15">
        <v>3</v>
      </c>
      <c r="AP54" s="16"/>
      <c r="AQ54" s="54"/>
    </row>
    <row r="55" spans="1:43" x14ac:dyDescent="0.25">
      <c r="A55" s="66"/>
      <c r="B55" s="39">
        <v>4</v>
      </c>
      <c r="C55" s="40">
        <v>4</v>
      </c>
      <c r="D55" s="40">
        <v>4</v>
      </c>
      <c r="E55" s="40">
        <v>3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1">
        <v>2</v>
      </c>
      <c r="N55" s="24">
        <f>SUM(B55:M55)</f>
        <v>17</v>
      </c>
      <c r="O55" s="55">
        <f>N55*C69</f>
        <v>35.416666666666671</v>
      </c>
      <c r="P55" s="42">
        <v>4</v>
      </c>
      <c r="Q55" s="40">
        <v>4</v>
      </c>
      <c r="R55" s="40">
        <v>4</v>
      </c>
      <c r="S55" s="40">
        <v>3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2</v>
      </c>
      <c r="AB55" s="24">
        <f>SUM(P55:AA55)</f>
        <v>17</v>
      </c>
      <c r="AC55" s="55">
        <f>AB55*C69</f>
        <v>35.416666666666671</v>
      </c>
      <c r="AD55" s="39">
        <v>4</v>
      </c>
      <c r="AE55" s="40">
        <v>4</v>
      </c>
      <c r="AF55" s="40">
        <v>4</v>
      </c>
      <c r="AG55" s="40">
        <v>3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2</v>
      </c>
      <c r="AP55" s="24">
        <f>SUM(AD55:AO55)</f>
        <v>17</v>
      </c>
      <c r="AQ55" s="55">
        <f>AP55*C69</f>
        <v>35.416666666666671</v>
      </c>
    </row>
    <row r="56" spans="1:43" x14ac:dyDescent="0.25">
      <c r="A56" s="65">
        <v>2</v>
      </c>
      <c r="B56" s="14">
        <v>5</v>
      </c>
      <c r="C56" s="15">
        <v>3</v>
      </c>
      <c r="D56" s="15">
        <v>5</v>
      </c>
      <c r="E56" s="15">
        <v>1</v>
      </c>
      <c r="F56" s="15">
        <v>1</v>
      </c>
      <c r="G56" s="15">
        <v>5</v>
      </c>
      <c r="H56" s="15">
        <v>3</v>
      </c>
      <c r="I56" s="15">
        <v>5</v>
      </c>
      <c r="J56" s="15">
        <v>1</v>
      </c>
      <c r="K56" s="15">
        <v>3</v>
      </c>
      <c r="L56" s="15">
        <v>1</v>
      </c>
      <c r="M56" s="16">
        <v>3</v>
      </c>
      <c r="N56" s="16"/>
      <c r="O56" s="54"/>
      <c r="P56" s="17">
        <v>1</v>
      </c>
      <c r="Q56" s="15">
        <v>3</v>
      </c>
      <c r="R56" s="15">
        <v>5</v>
      </c>
      <c r="S56" s="15">
        <v>1</v>
      </c>
      <c r="T56" s="15">
        <v>1</v>
      </c>
      <c r="U56" s="15">
        <v>5</v>
      </c>
      <c r="V56" s="15">
        <v>3</v>
      </c>
      <c r="W56" s="15">
        <v>5</v>
      </c>
      <c r="X56" s="15">
        <v>1</v>
      </c>
      <c r="Y56" s="15">
        <v>3</v>
      </c>
      <c r="Z56" s="15">
        <v>1</v>
      </c>
      <c r="AA56" s="15">
        <v>3</v>
      </c>
      <c r="AB56" s="16"/>
      <c r="AC56" s="54"/>
      <c r="AD56" s="14">
        <v>5</v>
      </c>
      <c r="AE56" s="15">
        <v>3</v>
      </c>
      <c r="AF56" s="15">
        <v>5</v>
      </c>
      <c r="AG56" s="15">
        <v>1</v>
      </c>
      <c r="AH56" s="15">
        <v>1</v>
      </c>
      <c r="AI56" s="15">
        <v>5</v>
      </c>
      <c r="AJ56" s="15">
        <v>3</v>
      </c>
      <c r="AK56" s="15">
        <v>5</v>
      </c>
      <c r="AL56" s="15">
        <v>1</v>
      </c>
      <c r="AM56" s="15">
        <v>3</v>
      </c>
      <c r="AN56" s="15">
        <v>1</v>
      </c>
      <c r="AO56" s="15">
        <v>3</v>
      </c>
      <c r="AP56" s="16"/>
      <c r="AQ56" s="54"/>
    </row>
    <row r="57" spans="1:43" x14ac:dyDescent="0.25">
      <c r="A57" s="66"/>
      <c r="B57" s="39">
        <v>4</v>
      </c>
      <c r="C57" s="40">
        <v>2</v>
      </c>
      <c r="D57" s="40">
        <v>4</v>
      </c>
      <c r="E57" s="40">
        <v>4</v>
      </c>
      <c r="F57" s="40">
        <v>0</v>
      </c>
      <c r="G57" s="40">
        <v>0</v>
      </c>
      <c r="H57" s="40">
        <v>2</v>
      </c>
      <c r="I57" s="40">
        <v>0</v>
      </c>
      <c r="J57" s="40">
        <v>0</v>
      </c>
      <c r="K57" s="40">
        <v>2</v>
      </c>
      <c r="L57" s="40">
        <v>0</v>
      </c>
      <c r="M57" s="41">
        <v>2</v>
      </c>
      <c r="N57" s="24">
        <f>SUM(B57:M57)</f>
        <v>20</v>
      </c>
      <c r="O57" s="55">
        <f>N57*C69</f>
        <v>41.666666666666671</v>
      </c>
      <c r="P57" s="42">
        <v>0</v>
      </c>
      <c r="Q57" s="40">
        <v>2</v>
      </c>
      <c r="R57" s="40">
        <v>4</v>
      </c>
      <c r="S57" s="40">
        <v>4</v>
      </c>
      <c r="T57" s="40">
        <v>0</v>
      </c>
      <c r="U57" s="40">
        <v>0</v>
      </c>
      <c r="V57" s="40">
        <v>2</v>
      </c>
      <c r="W57" s="40">
        <v>0</v>
      </c>
      <c r="X57" s="40">
        <v>0</v>
      </c>
      <c r="Y57" s="40">
        <v>2</v>
      </c>
      <c r="Z57" s="40">
        <v>0</v>
      </c>
      <c r="AA57" s="40">
        <v>2</v>
      </c>
      <c r="AB57" s="24">
        <f>SUM(P57:AA57)</f>
        <v>16</v>
      </c>
      <c r="AC57" s="55">
        <f>AB57*C69</f>
        <v>33.333333333333336</v>
      </c>
      <c r="AD57" s="39">
        <v>4</v>
      </c>
      <c r="AE57" s="40">
        <v>2</v>
      </c>
      <c r="AF57" s="40">
        <v>4</v>
      </c>
      <c r="AG57" s="40">
        <v>4</v>
      </c>
      <c r="AH57" s="40">
        <v>0</v>
      </c>
      <c r="AI57" s="40">
        <v>0</v>
      </c>
      <c r="AJ57" s="40">
        <v>2</v>
      </c>
      <c r="AK57" s="40">
        <v>0</v>
      </c>
      <c r="AL57" s="40">
        <v>0</v>
      </c>
      <c r="AM57" s="40">
        <v>2</v>
      </c>
      <c r="AN57" s="40">
        <v>0</v>
      </c>
      <c r="AO57" s="40">
        <v>2</v>
      </c>
      <c r="AP57" s="24">
        <f>SUM(AD57:AO57)</f>
        <v>20</v>
      </c>
      <c r="AQ57" s="55">
        <f>AP57*C69</f>
        <v>41.666666666666671</v>
      </c>
    </row>
    <row r="58" spans="1:43" x14ac:dyDescent="0.25">
      <c r="A58" s="65">
        <v>2</v>
      </c>
      <c r="B58" s="14">
        <v>5</v>
      </c>
      <c r="C58" s="15">
        <v>1</v>
      </c>
      <c r="D58" s="15">
        <v>4</v>
      </c>
      <c r="E58" s="15">
        <v>1</v>
      </c>
      <c r="F58" s="15">
        <v>1</v>
      </c>
      <c r="G58" s="15">
        <v>5</v>
      </c>
      <c r="H58" s="15">
        <v>1</v>
      </c>
      <c r="I58" s="15">
        <v>5</v>
      </c>
      <c r="J58" s="15">
        <v>1</v>
      </c>
      <c r="K58" s="15">
        <v>5</v>
      </c>
      <c r="L58" s="15">
        <v>4</v>
      </c>
      <c r="M58" s="16">
        <v>1</v>
      </c>
      <c r="N58" s="16"/>
      <c r="O58" s="54"/>
      <c r="P58" s="17">
        <v>5</v>
      </c>
      <c r="Q58" s="15">
        <v>1</v>
      </c>
      <c r="R58" s="15">
        <v>4</v>
      </c>
      <c r="S58" s="15">
        <v>5</v>
      </c>
      <c r="T58" s="15">
        <v>1</v>
      </c>
      <c r="U58" s="15">
        <v>4</v>
      </c>
      <c r="V58" s="15">
        <v>1</v>
      </c>
      <c r="W58" s="15">
        <v>5</v>
      </c>
      <c r="X58" s="15">
        <v>4</v>
      </c>
      <c r="Y58" s="15">
        <v>1</v>
      </c>
      <c r="Z58" s="15">
        <v>3</v>
      </c>
      <c r="AA58" s="15">
        <v>1</v>
      </c>
      <c r="AB58" s="16"/>
      <c r="AC58" s="54"/>
      <c r="AD58" s="14">
        <v>5</v>
      </c>
      <c r="AE58" s="15">
        <v>1</v>
      </c>
      <c r="AF58" s="15">
        <v>4</v>
      </c>
      <c r="AG58" s="15">
        <v>1</v>
      </c>
      <c r="AH58" s="15">
        <v>1</v>
      </c>
      <c r="AI58" s="15">
        <v>4</v>
      </c>
      <c r="AJ58" s="15">
        <v>1</v>
      </c>
      <c r="AK58" s="15">
        <v>5</v>
      </c>
      <c r="AL58" s="15">
        <v>4</v>
      </c>
      <c r="AM58" s="15">
        <v>5</v>
      </c>
      <c r="AN58" s="15">
        <v>4</v>
      </c>
      <c r="AO58" s="15">
        <v>1</v>
      </c>
      <c r="AP58" s="16"/>
      <c r="AQ58" s="54"/>
    </row>
    <row r="59" spans="1:43" x14ac:dyDescent="0.25">
      <c r="A59" s="66"/>
      <c r="B59" s="39">
        <v>4</v>
      </c>
      <c r="C59" s="40">
        <v>4</v>
      </c>
      <c r="D59" s="40">
        <v>3</v>
      </c>
      <c r="E59" s="40">
        <v>4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3</v>
      </c>
      <c r="M59" s="41">
        <v>4</v>
      </c>
      <c r="N59" s="24">
        <f>SUM(B59:M59)</f>
        <v>22</v>
      </c>
      <c r="O59" s="55">
        <f>N59*C69</f>
        <v>45.833333333333336</v>
      </c>
      <c r="P59" s="42">
        <v>4</v>
      </c>
      <c r="Q59" s="40">
        <v>4</v>
      </c>
      <c r="R59" s="40">
        <v>3</v>
      </c>
      <c r="S59" s="40">
        <v>0</v>
      </c>
      <c r="T59" s="40">
        <v>0</v>
      </c>
      <c r="U59" s="40">
        <v>1</v>
      </c>
      <c r="V59" s="40">
        <v>0</v>
      </c>
      <c r="W59" s="40">
        <v>0</v>
      </c>
      <c r="X59" s="40">
        <v>3</v>
      </c>
      <c r="Y59" s="40">
        <v>4</v>
      </c>
      <c r="Z59" s="40">
        <v>2</v>
      </c>
      <c r="AA59" s="40">
        <v>4</v>
      </c>
      <c r="AB59" s="24">
        <f>SUM(P59:AA59)</f>
        <v>25</v>
      </c>
      <c r="AC59" s="55">
        <f>AB59*C69</f>
        <v>52.083333333333336</v>
      </c>
      <c r="AD59" s="39">
        <v>4</v>
      </c>
      <c r="AE59" s="40">
        <v>4</v>
      </c>
      <c r="AF59" s="40">
        <v>3</v>
      </c>
      <c r="AG59" s="40">
        <v>4</v>
      </c>
      <c r="AH59" s="40">
        <v>0</v>
      </c>
      <c r="AI59" s="40">
        <v>1</v>
      </c>
      <c r="AJ59" s="40">
        <v>0</v>
      </c>
      <c r="AK59" s="40">
        <v>0</v>
      </c>
      <c r="AL59" s="40">
        <v>3</v>
      </c>
      <c r="AM59" s="40">
        <v>0</v>
      </c>
      <c r="AN59" s="40">
        <v>3</v>
      </c>
      <c r="AO59" s="40">
        <v>4</v>
      </c>
      <c r="AP59" s="24">
        <f>SUM(AD59:AO59)</f>
        <v>26</v>
      </c>
      <c r="AQ59" s="55">
        <f>AP59*C69</f>
        <v>54.166666666666671</v>
      </c>
    </row>
    <row r="60" spans="1:43" x14ac:dyDescent="0.25">
      <c r="A60" s="65">
        <v>2</v>
      </c>
      <c r="B60" s="34">
        <v>5</v>
      </c>
      <c r="C60" s="35">
        <v>1</v>
      </c>
      <c r="D60" s="35">
        <v>5</v>
      </c>
      <c r="E60" s="35">
        <v>1</v>
      </c>
      <c r="F60" s="35">
        <v>1</v>
      </c>
      <c r="G60" s="35">
        <v>5</v>
      </c>
      <c r="H60" s="35">
        <v>1</v>
      </c>
      <c r="I60" s="35">
        <v>5</v>
      </c>
      <c r="J60" s="35">
        <v>1</v>
      </c>
      <c r="K60" s="35">
        <v>5</v>
      </c>
      <c r="L60" s="35">
        <v>1</v>
      </c>
      <c r="M60" s="36">
        <v>4</v>
      </c>
      <c r="N60" s="16"/>
      <c r="O60" s="54"/>
      <c r="P60" s="37">
        <v>5</v>
      </c>
      <c r="Q60" s="35">
        <v>1</v>
      </c>
      <c r="R60" s="35">
        <v>5</v>
      </c>
      <c r="S60" s="35">
        <v>1</v>
      </c>
      <c r="T60" s="35">
        <v>1</v>
      </c>
      <c r="U60" s="35">
        <v>5</v>
      </c>
      <c r="V60" s="35">
        <v>1</v>
      </c>
      <c r="W60" s="35">
        <v>5</v>
      </c>
      <c r="X60" s="35">
        <v>1</v>
      </c>
      <c r="Y60" s="35">
        <v>5</v>
      </c>
      <c r="Z60" s="35">
        <v>1</v>
      </c>
      <c r="AA60" s="35">
        <v>4</v>
      </c>
      <c r="AB60" s="16"/>
      <c r="AC60" s="54"/>
      <c r="AD60" s="34">
        <v>5</v>
      </c>
      <c r="AE60" s="35">
        <v>1</v>
      </c>
      <c r="AF60" s="35">
        <v>5</v>
      </c>
      <c r="AG60" s="35">
        <v>1</v>
      </c>
      <c r="AH60" s="35">
        <v>1</v>
      </c>
      <c r="AI60" s="35">
        <v>5</v>
      </c>
      <c r="AJ60" s="35">
        <v>1</v>
      </c>
      <c r="AK60" s="35">
        <v>5</v>
      </c>
      <c r="AL60" s="35">
        <v>1</v>
      </c>
      <c r="AM60" s="35">
        <v>3</v>
      </c>
      <c r="AN60" s="35">
        <v>1</v>
      </c>
      <c r="AO60" s="35">
        <v>1</v>
      </c>
      <c r="AP60" s="16"/>
      <c r="AQ60" s="54"/>
    </row>
    <row r="61" spans="1:43" ht="15.75" thickBot="1" x14ac:dyDescent="0.3">
      <c r="A61" s="67"/>
      <c r="B61" s="43">
        <v>4</v>
      </c>
      <c r="C61" s="44">
        <v>4</v>
      </c>
      <c r="D61" s="44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1</v>
      </c>
      <c r="N61" s="25">
        <f>SUM(B61:M61)</f>
        <v>17</v>
      </c>
      <c r="O61" s="56">
        <f>N61*C69</f>
        <v>35.416666666666671</v>
      </c>
      <c r="P61" s="45">
        <v>4</v>
      </c>
      <c r="Q61" s="44">
        <v>4</v>
      </c>
      <c r="R61" s="44">
        <v>4</v>
      </c>
      <c r="S61" s="44">
        <v>4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1</v>
      </c>
      <c r="AB61" s="25">
        <f>SUM(P61:AA61)</f>
        <v>17</v>
      </c>
      <c r="AC61" s="56">
        <f>AB61*C69</f>
        <v>35.416666666666671</v>
      </c>
      <c r="AD61" s="43">
        <v>4</v>
      </c>
      <c r="AE61" s="44">
        <v>4</v>
      </c>
      <c r="AF61" s="44">
        <v>4</v>
      </c>
      <c r="AG61" s="44">
        <v>4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2</v>
      </c>
      <c r="AN61" s="44">
        <v>0</v>
      </c>
      <c r="AO61" s="44">
        <v>4</v>
      </c>
      <c r="AP61" s="25">
        <f>SUM(AD61:AO61)</f>
        <v>22</v>
      </c>
      <c r="AQ61" s="56">
        <f>AP61*C69</f>
        <v>45.833333333333336</v>
      </c>
    </row>
    <row r="62" spans="1:43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</row>
    <row r="63" spans="1:43" x14ac:dyDescent="0.25">
      <c r="N63" s="27"/>
      <c r="O63" s="28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30"/>
      <c r="AC63" s="31"/>
      <c r="AP63" s="32"/>
      <c r="AQ63" s="47"/>
    </row>
    <row r="64" spans="1:43" x14ac:dyDescent="0.25">
      <c r="A64" s="18"/>
      <c r="B64" s="18"/>
    </row>
    <row r="65" spans="1:3" x14ac:dyDescent="0.25">
      <c r="A65" s="33"/>
      <c r="B65" s="33"/>
    </row>
    <row r="67" spans="1:3" x14ac:dyDescent="0.25">
      <c r="C67">
        <v>100</v>
      </c>
    </row>
    <row r="68" spans="1:3" x14ac:dyDescent="0.25">
      <c r="C68">
        <v>48</v>
      </c>
    </row>
    <row r="69" spans="1:3" x14ac:dyDescent="0.25">
      <c r="C69" s="51">
        <f>C67/C68</f>
        <v>2.0833333333333335</v>
      </c>
    </row>
  </sheetData>
  <mergeCells count="30">
    <mergeCell ref="A52:A53"/>
    <mergeCell ref="A54:A55"/>
    <mergeCell ref="A56:A57"/>
    <mergeCell ref="A58:A59"/>
    <mergeCell ref="A60:A61"/>
    <mergeCell ref="A42:A43"/>
    <mergeCell ref="A44:A45"/>
    <mergeCell ref="A46:A47"/>
    <mergeCell ref="A48:A49"/>
    <mergeCell ref="A50:A51"/>
    <mergeCell ref="A32:A33"/>
    <mergeCell ref="A34:A35"/>
    <mergeCell ref="A36:A37"/>
    <mergeCell ref="A38:A39"/>
    <mergeCell ref="A40:A41"/>
    <mergeCell ref="A22:A23"/>
    <mergeCell ref="A24:A25"/>
    <mergeCell ref="A26:A27"/>
    <mergeCell ref="A28:A29"/>
    <mergeCell ref="A30:A31"/>
    <mergeCell ref="A12:A13"/>
    <mergeCell ref="A14:A15"/>
    <mergeCell ref="A16:A17"/>
    <mergeCell ref="A18:A19"/>
    <mergeCell ref="A20:A21"/>
    <mergeCell ref="A2:A3"/>
    <mergeCell ref="A4:A5"/>
    <mergeCell ref="A6:A7"/>
    <mergeCell ref="A8:A9"/>
    <mergeCell ref="A10:A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full_data</vt:lpstr>
      <vt:lpstr>total_sus_value</vt:lpstr>
      <vt:lpstr>younger_sus_value</vt:lpstr>
      <vt:lpstr>middle_aged_sus_value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Laura Alves</cp:lastModifiedBy>
  <dcterms:created xsi:type="dcterms:W3CDTF">2019-11-26T14:20:39Z</dcterms:created>
  <dcterms:modified xsi:type="dcterms:W3CDTF">2025-04-16T14:39:43Z</dcterms:modified>
</cp:coreProperties>
</file>