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PERS EM ANDAMENTO\PAPER BRÂNQUIAS- DESDE O PRIMEIRO MANUSCRITO\BRÂNQUIAS_2020\2020\"/>
    </mc:Choice>
  </mc:AlternateContent>
  <xr:revisionPtr revIDLastSave="0" documentId="13_ncr:1_{3B0E9DB3-37C6-4C1B-95E1-F8103F66B6B9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PC" sheetId="4" r:id="rId1"/>
    <sheet name="PE" sheetId="8" r:id="rId2"/>
    <sheet name="UI-médias" sheetId="13" r:id="rId3"/>
    <sheet name="Cohen- UI" sheetId="15" r:id="rId4"/>
    <sheet name="NK ATPASE" sheetId="9" r:id="rId5"/>
    <sheet name="STATA-1" sheetId="10" r:id="rId6"/>
    <sheet name="STAT-2_PE" sheetId="11" r:id="rId7"/>
    <sheet name="STAT-2_PC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" i="15" l="1"/>
  <c r="T7" i="15" l="1"/>
  <c r="O4" i="15"/>
  <c r="CN26" i="8" l="1"/>
  <c r="CM26" i="8"/>
  <c r="CL26" i="8"/>
  <c r="CG26" i="8"/>
  <c r="CF26" i="8"/>
  <c r="CE26" i="8"/>
  <c r="BZ26" i="8"/>
  <c r="BY26" i="8"/>
  <c r="BX26" i="8"/>
  <c r="BQ26" i="8"/>
  <c r="BP26" i="8"/>
  <c r="BO26" i="8"/>
  <c r="BJ26" i="8"/>
  <c r="BI26" i="8"/>
  <c r="BH26" i="8"/>
  <c r="BC26" i="8"/>
  <c r="BB26" i="8"/>
  <c r="BA26" i="8"/>
  <c r="AT26" i="8"/>
  <c r="AS26" i="8"/>
  <c r="AR26" i="8"/>
  <c r="AL26" i="8"/>
  <c r="AK26" i="8"/>
  <c r="AJ26" i="8"/>
  <c r="AD26" i="8"/>
  <c r="AC26" i="8"/>
  <c r="AB26" i="8"/>
  <c r="V26" i="8"/>
  <c r="U26" i="8"/>
  <c r="T26" i="8"/>
  <c r="N26" i="8"/>
  <c r="M26" i="8"/>
  <c r="L26" i="8"/>
  <c r="F26" i="8"/>
  <c r="G26" i="8"/>
  <c r="E26" i="8"/>
  <c r="CA23" i="4"/>
  <c r="BZ23" i="4"/>
  <c r="BY23" i="4"/>
  <c r="BT23" i="4"/>
  <c r="BS23" i="4"/>
  <c r="BR23" i="4"/>
  <c r="BN23" i="4"/>
  <c r="BM23" i="4"/>
  <c r="BL23" i="4"/>
  <c r="BG23" i="4"/>
  <c r="BF23" i="4"/>
  <c r="BE23" i="4"/>
  <c r="BA23" i="4"/>
  <c r="AZ23" i="4"/>
  <c r="AY23" i="4"/>
  <c r="AU23" i="4"/>
  <c r="AT23" i="4"/>
  <c r="AS23" i="4"/>
  <c r="AN23" i="4"/>
  <c r="AM23" i="4"/>
  <c r="AL23" i="4"/>
  <c r="AG23" i="4"/>
  <c r="AF23" i="4"/>
  <c r="AE23" i="4"/>
  <c r="AA23" i="4"/>
  <c r="Z23" i="4"/>
  <c r="Y23" i="4"/>
  <c r="T23" i="4"/>
  <c r="S23" i="4"/>
  <c r="R23" i="4"/>
  <c r="M23" i="4"/>
  <c r="L23" i="4"/>
  <c r="K23" i="4"/>
  <c r="F23" i="4"/>
  <c r="G23" i="4"/>
  <c r="E23" i="4"/>
  <c r="V7" i="15"/>
  <c r="U7" i="15"/>
  <c r="S7" i="15"/>
  <c r="R7" i="15"/>
  <c r="Q7" i="15"/>
  <c r="P7" i="15"/>
  <c r="O7" i="15"/>
  <c r="V4" i="15"/>
  <c r="U4" i="15"/>
  <c r="T4" i="15"/>
  <c r="S4" i="15"/>
  <c r="R4" i="15"/>
  <c r="Q4" i="15"/>
  <c r="E34" i="4"/>
  <c r="CL37" i="8"/>
  <c r="CL38" i="8"/>
  <c r="CE38" i="8"/>
  <c r="CE37" i="8"/>
  <c r="BX38" i="8"/>
  <c r="BX37" i="8"/>
  <c r="BO38" i="8"/>
  <c r="BO37" i="8"/>
  <c r="BH38" i="8"/>
  <c r="BH37" i="8"/>
  <c r="BA38" i="8"/>
  <c r="BA37" i="8"/>
  <c r="AR38" i="8"/>
  <c r="AR37" i="8"/>
  <c r="AJ38" i="8"/>
  <c r="AJ37" i="8"/>
  <c r="AB38" i="8"/>
  <c r="AB37" i="8"/>
  <c r="T38" i="8"/>
  <c r="T37" i="8"/>
  <c r="L38" i="8"/>
  <c r="L37" i="8"/>
  <c r="E38" i="8"/>
  <c r="E37" i="8"/>
  <c r="CN25" i="8"/>
  <c r="CM25" i="8"/>
  <c r="CL25" i="8"/>
  <c r="CN24" i="8"/>
  <c r="CM24" i="8"/>
  <c r="CL24" i="8"/>
  <c r="CN23" i="8"/>
  <c r="CM23" i="8"/>
  <c r="CL23" i="8"/>
  <c r="CN22" i="8"/>
  <c r="CM22" i="8"/>
  <c r="CL22" i="8"/>
  <c r="CN21" i="8"/>
  <c r="CM21" i="8"/>
  <c r="CL21" i="8"/>
  <c r="CN20" i="8"/>
  <c r="CM20" i="8"/>
  <c r="CL20" i="8"/>
  <c r="CN19" i="8"/>
  <c r="CM19" i="8"/>
  <c r="CL19" i="8"/>
  <c r="CN18" i="8"/>
  <c r="CM18" i="8"/>
  <c r="CL18" i="8"/>
  <c r="CN17" i="8"/>
  <c r="CM17" i="8"/>
  <c r="CL17" i="8"/>
  <c r="CN16" i="8"/>
  <c r="CM16" i="8"/>
  <c r="CL16" i="8"/>
  <c r="CN15" i="8"/>
  <c r="CM15" i="8"/>
  <c r="CL15" i="8"/>
  <c r="CN14" i="8"/>
  <c r="CM14" i="8"/>
  <c r="CL14" i="8"/>
  <c r="CN13" i="8"/>
  <c r="CM13" i="8"/>
  <c r="CL13" i="8"/>
  <c r="CN12" i="8"/>
  <c r="CM12" i="8"/>
  <c r="CL12" i="8"/>
  <c r="CN11" i="8"/>
  <c r="CM11" i="8"/>
  <c r="CL11" i="8"/>
  <c r="CN10" i="8"/>
  <c r="CM10" i="8"/>
  <c r="CL10" i="8"/>
  <c r="CN9" i="8"/>
  <c r="CM9" i="8"/>
  <c r="CL9" i="8"/>
  <c r="CN8" i="8"/>
  <c r="CM8" i="8"/>
  <c r="CL8" i="8"/>
  <c r="CN7" i="8"/>
  <c r="CM7" i="8"/>
  <c r="CL7" i="8"/>
  <c r="CN6" i="8"/>
  <c r="CM6" i="8"/>
  <c r="CL6" i="8"/>
  <c r="CN5" i="8"/>
  <c r="CM5" i="8"/>
  <c r="CL5" i="8"/>
  <c r="CN4" i="8"/>
  <c r="CM4" i="8"/>
  <c r="CL4" i="8"/>
  <c r="CN3" i="8"/>
  <c r="CM3" i="8"/>
  <c r="CL3" i="8"/>
  <c r="CG25" i="8"/>
  <c r="CF25" i="8"/>
  <c r="CE25" i="8"/>
  <c r="CG24" i="8"/>
  <c r="CF24" i="8"/>
  <c r="CE24" i="8"/>
  <c r="CG23" i="8"/>
  <c r="CF23" i="8"/>
  <c r="CE23" i="8"/>
  <c r="CG22" i="8"/>
  <c r="CF22" i="8"/>
  <c r="CE22" i="8"/>
  <c r="CG21" i="8"/>
  <c r="CF21" i="8"/>
  <c r="CE21" i="8"/>
  <c r="CG20" i="8"/>
  <c r="CF20" i="8"/>
  <c r="CE20" i="8"/>
  <c r="CG19" i="8"/>
  <c r="CF19" i="8"/>
  <c r="CE19" i="8"/>
  <c r="CG18" i="8"/>
  <c r="CF18" i="8"/>
  <c r="CE18" i="8"/>
  <c r="CG17" i="8"/>
  <c r="CF17" i="8"/>
  <c r="CE17" i="8"/>
  <c r="CG16" i="8"/>
  <c r="CF16" i="8"/>
  <c r="CE16" i="8"/>
  <c r="CG15" i="8"/>
  <c r="CF15" i="8"/>
  <c r="CE15" i="8"/>
  <c r="CG14" i="8"/>
  <c r="CF14" i="8"/>
  <c r="CE14" i="8"/>
  <c r="CG13" i="8"/>
  <c r="CF13" i="8"/>
  <c r="CE13" i="8"/>
  <c r="CG12" i="8"/>
  <c r="CF12" i="8"/>
  <c r="CE12" i="8"/>
  <c r="CG11" i="8"/>
  <c r="CF11" i="8"/>
  <c r="CE11" i="8"/>
  <c r="CG10" i="8"/>
  <c r="CF10" i="8"/>
  <c r="CE10" i="8"/>
  <c r="CG9" i="8"/>
  <c r="CF9" i="8"/>
  <c r="CE9" i="8"/>
  <c r="CG8" i="8"/>
  <c r="CF8" i="8"/>
  <c r="CE8" i="8"/>
  <c r="CG7" i="8"/>
  <c r="CF7" i="8"/>
  <c r="CE7" i="8"/>
  <c r="CG6" i="8"/>
  <c r="CF6" i="8"/>
  <c r="CE6" i="8"/>
  <c r="CG5" i="8"/>
  <c r="CF5" i="8"/>
  <c r="CE5" i="8"/>
  <c r="CG4" i="8"/>
  <c r="CF4" i="8"/>
  <c r="CE4" i="8"/>
  <c r="CG3" i="8"/>
  <c r="CF3" i="8"/>
  <c r="CE3" i="8"/>
  <c r="BZ25" i="8"/>
  <c r="BY25" i="8"/>
  <c r="BX25" i="8"/>
  <c r="BZ24" i="8"/>
  <c r="BY24" i="8"/>
  <c r="BX24" i="8"/>
  <c r="BZ23" i="8"/>
  <c r="BY23" i="8"/>
  <c r="BX23" i="8"/>
  <c r="BZ22" i="8"/>
  <c r="BY22" i="8"/>
  <c r="BX22" i="8"/>
  <c r="BZ21" i="8"/>
  <c r="BY21" i="8"/>
  <c r="BX21" i="8"/>
  <c r="BZ20" i="8"/>
  <c r="BY20" i="8"/>
  <c r="BX20" i="8"/>
  <c r="BZ19" i="8"/>
  <c r="BY19" i="8"/>
  <c r="BX19" i="8"/>
  <c r="BZ18" i="8"/>
  <c r="BY18" i="8"/>
  <c r="BX18" i="8"/>
  <c r="BZ17" i="8"/>
  <c r="BY17" i="8"/>
  <c r="BX17" i="8"/>
  <c r="BZ16" i="8"/>
  <c r="BY16" i="8"/>
  <c r="BX16" i="8"/>
  <c r="BZ15" i="8"/>
  <c r="BY15" i="8"/>
  <c r="BX15" i="8"/>
  <c r="BZ14" i="8"/>
  <c r="BY14" i="8"/>
  <c r="BX14" i="8"/>
  <c r="BZ13" i="8"/>
  <c r="BY13" i="8"/>
  <c r="BX13" i="8"/>
  <c r="BZ12" i="8"/>
  <c r="BY12" i="8"/>
  <c r="BX12" i="8"/>
  <c r="BZ11" i="8"/>
  <c r="BY11" i="8"/>
  <c r="BX11" i="8"/>
  <c r="BZ10" i="8"/>
  <c r="BY10" i="8"/>
  <c r="BX10" i="8"/>
  <c r="BZ9" i="8"/>
  <c r="BY9" i="8"/>
  <c r="BX9" i="8"/>
  <c r="BZ8" i="8"/>
  <c r="BY8" i="8"/>
  <c r="BX8" i="8"/>
  <c r="BZ7" i="8"/>
  <c r="BY7" i="8"/>
  <c r="BX7" i="8"/>
  <c r="BZ6" i="8"/>
  <c r="BY6" i="8"/>
  <c r="BX6" i="8"/>
  <c r="BZ5" i="8"/>
  <c r="BY5" i="8"/>
  <c r="BX5" i="8"/>
  <c r="BZ4" i="8"/>
  <c r="BY4" i="8"/>
  <c r="BX4" i="8"/>
  <c r="BZ3" i="8"/>
  <c r="BY3" i="8"/>
  <c r="BX3" i="8"/>
  <c r="BQ25" i="8"/>
  <c r="BP25" i="8"/>
  <c r="BO25" i="8"/>
  <c r="BQ24" i="8"/>
  <c r="BP24" i="8"/>
  <c r="BO24" i="8"/>
  <c r="BQ23" i="8"/>
  <c r="BP23" i="8"/>
  <c r="BO23" i="8"/>
  <c r="BQ22" i="8"/>
  <c r="BP22" i="8"/>
  <c r="BO22" i="8"/>
  <c r="BQ21" i="8"/>
  <c r="BP21" i="8"/>
  <c r="BO21" i="8"/>
  <c r="BQ20" i="8"/>
  <c r="BP20" i="8"/>
  <c r="BO20" i="8"/>
  <c r="BQ19" i="8"/>
  <c r="BP19" i="8"/>
  <c r="BO19" i="8"/>
  <c r="BQ18" i="8"/>
  <c r="BP18" i="8"/>
  <c r="BO18" i="8"/>
  <c r="BQ17" i="8"/>
  <c r="BP17" i="8"/>
  <c r="BO17" i="8"/>
  <c r="BQ16" i="8"/>
  <c r="BP16" i="8"/>
  <c r="BO16" i="8"/>
  <c r="BQ15" i="8"/>
  <c r="BP15" i="8"/>
  <c r="BO15" i="8"/>
  <c r="BQ14" i="8"/>
  <c r="BP14" i="8"/>
  <c r="BO14" i="8"/>
  <c r="BQ13" i="8"/>
  <c r="BP13" i="8"/>
  <c r="BO13" i="8"/>
  <c r="BQ12" i="8"/>
  <c r="BP12" i="8"/>
  <c r="BO12" i="8"/>
  <c r="BQ11" i="8"/>
  <c r="BP11" i="8"/>
  <c r="BO11" i="8"/>
  <c r="BQ10" i="8"/>
  <c r="BP10" i="8"/>
  <c r="BO10" i="8"/>
  <c r="BQ9" i="8"/>
  <c r="BP9" i="8"/>
  <c r="BO9" i="8"/>
  <c r="BQ8" i="8"/>
  <c r="BP8" i="8"/>
  <c r="BO8" i="8"/>
  <c r="BQ7" i="8"/>
  <c r="BP7" i="8"/>
  <c r="BO7" i="8"/>
  <c r="BQ6" i="8"/>
  <c r="BP6" i="8"/>
  <c r="BO6" i="8"/>
  <c r="BQ5" i="8"/>
  <c r="BP5" i="8"/>
  <c r="BO5" i="8"/>
  <c r="BQ4" i="8"/>
  <c r="BP4" i="8"/>
  <c r="BO4" i="8"/>
  <c r="BQ3" i="8"/>
  <c r="BP3" i="8"/>
  <c r="BO3" i="8"/>
  <c r="BJ25" i="8"/>
  <c r="BI25" i="8"/>
  <c r="BH25" i="8"/>
  <c r="BJ24" i="8"/>
  <c r="BI24" i="8"/>
  <c r="BH24" i="8"/>
  <c r="BJ23" i="8"/>
  <c r="BI23" i="8"/>
  <c r="BH23" i="8"/>
  <c r="BJ22" i="8"/>
  <c r="BI22" i="8"/>
  <c r="BH22" i="8"/>
  <c r="BJ21" i="8"/>
  <c r="BI21" i="8"/>
  <c r="BH21" i="8"/>
  <c r="BJ20" i="8"/>
  <c r="BI20" i="8"/>
  <c r="BH20" i="8"/>
  <c r="BJ19" i="8"/>
  <c r="BI19" i="8"/>
  <c r="BH19" i="8"/>
  <c r="BJ18" i="8"/>
  <c r="BI18" i="8"/>
  <c r="BH18" i="8"/>
  <c r="BJ17" i="8"/>
  <c r="BI17" i="8"/>
  <c r="BH17" i="8"/>
  <c r="BJ16" i="8"/>
  <c r="BI16" i="8"/>
  <c r="BH16" i="8"/>
  <c r="BJ15" i="8"/>
  <c r="BI15" i="8"/>
  <c r="BH15" i="8"/>
  <c r="BJ14" i="8"/>
  <c r="BI14" i="8"/>
  <c r="BH14" i="8"/>
  <c r="BJ13" i="8"/>
  <c r="BI13" i="8"/>
  <c r="BH13" i="8"/>
  <c r="BJ12" i="8"/>
  <c r="BI12" i="8"/>
  <c r="BH12" i="8"/>
  <c r="BJ11" i="8"/>
  <c r="BI11" i="8"/>
  <c r="BH11" i="8"/>
  <c r="BJ10" i="8"/>
  <c r="BI10" i="8"/>
  <c r="BH10" i="8"/>
  <c r="BJ9" i="8"/>
  <c r="BI9" i="8"/>
  <c r="BH9" i="8"/>
  <c r="BJ8" i="8"/>
  <c r="BI8" i="8"/>
  <c r="BH8" i="8"/>
  <c r="BJ7" i="8"/>
  <c r="BI7" i="8"/>
  <c r="BH7" i="8"/>
  <c r="BJ6" i="8"/>
  <c r="BI6" i="8"/>
  <c r="BH6" i="8"/>
  <c r="BJ5" i="8"/>
  <c r="BI5" i="8"/>
  <c r="BH5" i="8"/>
  <c r="BJ4" i="8"/>
  <c r="BI4" i="8"/>
  <c r="BH4" i="8"/>
  <c r="BJ3" i="8"/>
  <c r="BI3" i="8"/>
  <c r="BH3" i="8"/>
  <c r="BC25" i="8"/>
  <c r="BB25" i="8"/>
  <c r="BA25" i="8"/>
  <c r="BC24" i="8"/>
  <c r="BB24" i="8"/>
  <c r="BA24" i="8"/>
  <c r="BC23" i="8"/>
  <c r="BB23" i="8"/>
  <c r="BA23" i="8"/>
  <c r="BC22" i="8"/>
  <c r="BB22" i="8"/>
  <c r="BA22" i="8"/>
  <c r="BC21" i="8"/>
  <c r="BB21" i="8"/>
  <c r="BA21" i="8"/>
  <c r="BC20" i="8"/>
  <c r="BB20" i="8"/>
  <c r="BA20" i="8"/>
  <c r="BC19" i="8"/>
  <c r="BB19" i="8"/>
  <c r="BA19" i="8"/>
  <c r="BC18" i="8"/>
  <c r="BB18" i="8"/>
  <c r="BA18" i="8"/>
  <c r="BC17" i="8"/>
  <c r="BB17" i="8"/>
  <c r="BA17" i="8"/>
  <c r="BC16" i="8"/>
  <c r="BB16" i="8"/>
  <c r="BA16" i="8"/>
  <c r="BC15" i="8"/>
  <c r="BB15" i="8"/>
  <c r="BA15" i="8"/>
  <c r="BC14" i="8"/>
  <c r="BB14" i="8"/>
  <c r="BA14" i="8"/>
  <c r="BC13" i="8"/>
  <c r="BB13" i="8"/>
  <c r="BA13" i="8"/>
  <c r="BC12" i="8"/>
  <c r="BB12" i="8"/>
  <c r="BA12" i="8"/>
  <c r="BC11" i="8"/>
  <c r="BB11" i="8"/>
  <c r="BA11" i="8"/>
  <c r="BC10" i="8"/>
  <c r="BB10" i="8"/>
  <c r="BA10" i="8"/>
  <c r="BC9" i="8"/>
  <c r="BB9" i="8"/>
  <c r="BA9" i="8"/>
  <c r="BC8" i="8"/>
  <c r="BB8" i="8"/>
  <c r="BA8" i="8"/>
  <c r="BC7" i="8"/>
  <c r="BB7" i="8"/>
  <c r="BA7" i="8"/>
  <c r="BC6" i="8"/>
  <c r="BB6" i="8"/>
  <c r="BA6" i="8"/>
  <c r="BC5" i="8"/>
  <c r="BB5" i="8"/>
  <c r="BA5" i="8"/>
  <c r="BC4" i="8"/>
  <c r="BB4" i="8"/>
  <c r="BA4" i="8"/>
  <c r="BC3" i="8"/>
  <c r="BB3" i="8"/>
  <c r="BA3" i="8"/>
  <c r="AT25" i="8"/>
  <c r="AS25" i="8"/>
  <c r="AR25" i="8"/>
  <c r="AT24" i="8"/>
  <c r="AS24" i="8"/>
  <c r="AR24" i="8"/>
  <c r="AT23" i="8"/>
  <c r="AS23" i="8"/>
  <c r="AR23" i="8"/>
  <c r="AT22" i="8"/>
  <c r="AS22" i="8"/>
  <c r="AR22" i="8"/>
  <c r="AT21" i="8"/>
  <c r="AS21" i="8"/>
  <c r="AR21" i="8"/>
  <c r="AT20" i="8"/>
  <c r="AS20" i="8"/>
  <c r="AR20" i="8"/>
  <c r="AT19" i="8"/>
  <c r="AS19" i="8"/>
  <c r="AR19" i="8"/>
  <c r="AT18" i="8"/>
  <c r="AS18" i="8"/>
  <c r="AR18" i="8"/>
  <c r="AT17" i="8"/>
  <c r="AS17" i="8"/>
  <c r="AR17" i="8"/>
  <c r="AT16" i="8"/>
  <c r="AS16" i="8"/>
  <c r="AR16" i="8"/>
  <c r="AT15" i="8"/>
  <c r="AS15" i="8"/>
  <c r="AR15" i="8"/>
  <c r="AT14" i="8"/>
  <c r="AS14" i="8"/>
  <c r="AR14" i="8"/>
  <c r="AT13" i="8"/>
  <c r="AS13" i="8"/>
  <c r="AR13" i="8"/>
  <c r="AT12" i="8"/>
  <c r="AS12" i="8"/>
  <c r="AR12" i="8"/>
  <c r="AT11" i="8"/>
  <c r="AS11" i="8"/>
  <c r="AR11" i="8"/>
  <c r="AT10" i="8"/>
  <c r="AS10" i="8"/>
  <c r="AR10" i="8"/>
  <c r="AT9" i="8"/>
  <c r="AS9" i="8"/>
  <c r="AR9" i="8"/>
  <c r="AT8" i="8"/>
  <c r="AS8" i="8"/>
  <c r="AR8" i="8"/>
  <c r="AT7" i="8"/>
  <c r="AS7" i="8"/>
  <c r="AR7" i="8"/>
  <c r="AT6" i="8"/>
  <c r="AS6" i="8"/>
  <c r="AR6" i="8"/>
  <c r="AT5" i="8"/>
  <c r="AS5" i="8"/>
  <c r="AR5" i="8"/>
  <c r="AT4" i="8"/>
  <c r="AS4" i="8"/>
  <c r="AR4" i="8"/>
  <c r="AT3" i="8"/>
  <c r="AS3" i="8"/>
  <c r="AR3" i="8"/>
  <c r="AL25" i="8"/>
  <c r="AK25" i="8"/>
  <c r="AJ25" i="8"/>
  <c r="AL24" i="8"/>
  <c r="AK24" i="8"/>
  <c r="AJ24" i="8"/>
  <c r="AL23" i="8"/>
  <c r="AK23" i="8"/>
  <c r="AJ23" i="8"/>
  <c r="AL22" i="8"/>
  <c r="AK22" i="8"/>
  <c r="AJ22" i="8"/>
  <c r="AL21" i="8"/>
  <c r="AK21" i="8"/>
  <c r="AJ21" i="8"/>
  <c r="AL20" i="8"/>
  <c r="AK20" i="8"/>
  <c r="AJ20" i="8"/>
  <c r="AL19" i="8"/>
  <c r="AK19" i="8"/>
  <c r="AJ19" i="8"/>
  <c r="AL18" i="8"/>
  <c r="AK18" i="8"/>
  <c r="AJ18" i="8"/>
  <c r="AL17" i="8"/>
  <c r="AK17" i="8"/>
  <c r="AJ17" i="8"/>
  <c r="AL16" i="8"/>
  <c r="AK16" i="8"/>
  <c r="AJ16" i="8"/>
  <c r="AL15" i="8"/>
  <c r="AK15" i="8"/>
  <c r="AJ15" i="8"/>
  <c r="AL14" i="8"/>
  <c r="AK14" i="8"/>
  <c r="AJ14" i="8"/>
  <c r="AL13" i="8"/>
  <c r="AK13" i="8"/>
  <c r="AJ13" i="8"/>
  <c r="AL12" i="8"/>
  <c r="AK12" i="8"/>
  <c r="AJ12" i="8"/>
  <c r="AL11" i="8"/>
  <c r="AK11" i="8"/>
  <c r="AJ11" i="8"/>
  <c r="AL10" i="8"/>
  <c r="AK10" i="8"/>
  <c r="AJ10" i="8"/>
  <c r="AL9" i="8"/>
  <c r="AK9" i="8"/>
  <c r="AJ9" i="8"/>
  <c r="AL8" i="8"/>
  <c r="AK8" i="8"/>
  <c r="AJ8" i="8"/>
  <c r="AL7" i="8"/>
  <c r="AK7" i="8"/>
  <c r="AJ7" i="8"/>
  <c r="AL6" i="8"/>
  <c r="AK6" i="8"/>
  <c r="AJ6" i="8"/>
  <c r="AL5" i="8"/>
  <c r="AK5" i="8"/>
  <c r="AJ5" i="8"/>
  <c r="AL4" i="8"/>
  <c r="AK4" i="8"/>
  <c r="AJ4" i="8"/>
  <c r="AL3" i="8"/>
  <c r="AK3" i="8"/>
  <c r="AJ3" i="8"/>
  <c r="AD25" i="8"/>
  <c r="AC25" i="8"/>
  <c r="AB25" i="8"/>
  <c r="AD24" i="8"/>
  <c r="AC24" i="8"/>
  <c r="AB24" i="8"/>
  <c r="AD23" i="8"/>
  <c r="AC23" i="8"/>
  <c r="AB23" i="8"/>
  <c r="AD22" i="8"/>
  <c r="AC22" i="8"/>
  <c r="AB22" i="8"/>
  <c r="AD21" i="8"/>
  <c r="AC21" i="8"/>
  <c r="AB21" i="8"/>
  <c r="AD20" i="8"/>
  <c r="AC20" i="8"/>
  <c r="AB20" i="8"/>
  <c r="AD19" i="8"/>
  <c r="AC19" i="8"/>
  <c r="AB19" i="8"/>
  <c r="AD18" i="8"/>
  <c r="AC18" i="8"/>
  <c r="AB18" i="8"/>
  <c r="AD17" i="8"/>
  <c r="AC17" i="8"/>
  <c r="AB17" i="8"/>
  <c r="AD16" i="8"/>
  <c r="AC16" i="8"/>
  <c r="AB16" i="8"/>
  <c r="AD15" i="8"/>
  <c r="AC15" i="8"/>
  <c r="AB15" i="8"/>
  <c r="AD14" i="8"/>
  <c r="AC14" i="8"/>
  <c r="AB14" i="8"/>
  <c r="AD13" i="8"/>
  <c r="AC13" i="8"/>
  <c r="AB13" i="8"/>
  <c r="AD12" i="8"/>
  <c r="AC12" i="8"/>
  <c r="AB12" i="8"/>
  <c r="AD11" i="8"/>
  <c r="AC11" i="8"/>
  <c r="AB11" i="8"/>
  <c r="AD10" i="8"/>
  <c r="AC10" i="8"/>
  <c r="AB10" i="8"/>
  <c r="AD9" i="8"/>
  <c r="AC9" i="8"/>
  <c r="AB9" i="8"/>
  <c r="AD8" i="8"/>
  <c r="AC8" i="8"/>
  <c r="AB8" i="8"/>
  <c r="AD7" i="8"/>
  <c r="AC7" i="8"/>
  <c r="AB7" i="8"/>
  <c r="AD6" i="8"/>
  <c r="AC6" i="8"/>
  <c r="AB6" i="8"/>
  <c r="AD5" i="8"/>
  <c r="AC5" i="8"/>
  <c r="AB5" i="8"/>
  <c r="AD4" i="8"/>
  <c r="AC4" i="8"/>
  <c r="AB4" i="8"/>
  <c r="AD3" i="8"/>
  <c r="AC3" i="8"/>
  <c r="AB3" i="8"/>
  <c r="V25" i="8"/>
  <c r="U25" i="8"/>
  <c r="T25" i="8"/>
  <c r="V24" i="8"/>
  <c r="U24" i="8"/>
  <c r="T24" i="8"/>
  <c r="V23" i="8"/>
  <c r="U23" i="8"/>
  <c r="T23" i="8"/>
  <c r="V22" i="8"/>
  <c r="U22" i="8"/>
  <c r="T22" i="8"/>
  <c r="V21" i="8"/>
  <c r="U21" i="8"/>
  <c r="T21" i="8"/>
  <c r="V20" i="8"/>
  <c r="U20" i="8"/>
  <c r="T20" i="8"/>
  <c r="V19" i="8"/>
  <c r="U19" i="8"/>
  <c r="T19" i="8"/>
  <c r="V18" i="8"/>
  <c r="U18" i="8"/>
  <c r="T18" i="8"/>
  <c r="V17" i="8"/>
  <c r="U17" i="8"/>
  <c r="T17" i="8"/>
  <c r="V16" i="8"/>
  <c r="U16" i="8"/>
  <c r="T16" i="8"/>
  <c r="V15" i="8"/>
  <c r="U15" i="8"/>
  <c r="T15" i="8"/>
  <c r="V14" i="8"/>
  <c r="U14" i="8"/>
  <c r="T14" i="8"/>
  <c r="V13" i="8"/>
  <c r="U13" i="8"/>
  <c r="T13" i="8"/>
  <c r="V12" i="8"/>
  <c r="U12" i="8"/>
  <c r="T12" i="8"/>
  <c r="V11" i="8"/>
  <c r="U11" i="8"/>
  <c r="T11" i="8"/>
  <c r="V10" i="8"/>
  <c r="U10" i="8"/>
  <c r="T10" i="8"/>
  <c r="V9" i="8"/>
  <c r="U9" i="8"/>
  <c r="T9" i="8"/>
  <c r="V8" i="8"/>
  <c r="U8" i="8"/>
  <c r="T8" i="8"/>
  <c r="V7" i="8"/>
  <c r="U7" i="8"/>
  <c r="T7" i="8"/>
  <c r="V6" i="8"/>
  <c r="U6" i="8"/>
  <c r="T6" i="8"/>
  <c r="V5" i="8"/>
  <c r="U5" i="8"/>
  <c r="T5" i="8"/>
  <c r="V4" i="8"/>
  <c r="U4" i="8"/>
  <c r="T4" i="8"/>
  <c r="V3" i="8"/>
  <c r="U3" i="8"/>
  <c r="T3" i="8"/>
  <c r="N25" i="8"/>
  <c r="M25" i="8"/>
  <c r="L25" i="8"/>
  <c r="N24" i="8"/>
  <c r="M24" i="8"/>
  <c r="L24" i="8"/>
  <c r="N23" i="8"/>
  <c r="M23" i="8"/>
  <c r="L23" i="8"/>
  <c r="N22" i="8"/>
  <c r="M22" i="8"/>
  <c r="L22" i="8"/>
  <c r="N21" i="8"/>
  <c r="M21" i="8"/>
  <c r="L21" i="8"/>
  <c r="N20" i="8"/>
  <c r="M20" i="8"/>
  <c r="L20" i="8"/>
  <c r="N19" i="8"/>
  <c r="M19" i="8"/>
  <c r="L19" i="8"/>
  <c r="N18" i="8"/>
  <c r="M18" i="8"/>
  <c r="L18" i="8"/>
  <c r="N17" i="8"/>
  <c r="M17" i="8"/>
  <c r="L17" i="8"/>
  <c r="N16" i="8"/>
  <c r="M16" i="8"/>
  <c r="L16" i="8"/>
  <c r="N15" i="8"/>
  <c r="M15" i="8"/>
  <c r="L15" i="8"/>
  <c r="N14" i="8"/>
  <c r="M14" i="8"/>
  <c r="L14" i="8"/>
  <c r="N13" i="8"/>
  <c r="M13" i="8"/>
  <c r="L13" i="8"/>
  <c r="N12" i="8"/>
  <c r="M12" i="8"/>
  <c r="L12" i="8"/>
  <c r="N11" i="8"/>
  <c r="M11" i="8"/>
  <c r="L11" i="8"/>
  <c r="N10" i="8"/>
  <c r="M10" i="8"/>
  <c r="L10" i="8"/>
  <c r="N9" i="8"/>
  <c r="M9" i="8"/>
  <c r="L9" i="8"/>
  <c r="N8" i="8"/>
  <c r="M8" i="8"/>
  <c r="L8" i="8"/>
  <c r="N7" i="8"/>
  <c r="M7" i="8"/>
  <c r="L7" i="8"/>
  <c r="N6" i="8"/>
  <c r="M6" i="8"/>
  <c r="L6" i="8"/>
  <c r="N5" i="8"/>
  <c r="M5" i="8"/>
  <c r="L5" i="8"/>
  <c r="N4" i="8"/>
  <c r="M4" i="8"/>
  <c r="L4" i="8"/>
  <c r="N3" i="8"/>
  <c r="M3" i="8"/>
  <c r="L3" i="8"/>
  <c r="G5" i="8"/>
  <c r="F5" i="8"/>
  <c r="F3" i="8"/>
  <c r="G3" i="8"/>
  <c r="F4" i="8"/>
  <c r="G4" i="8"/>
  <c r="F6" i="8"/>
  <c r="G6" i="8"/>
  <c r="F7" i="8"/>
  <c r="G7" i="8"/>
  <c r="F8" i="8"/>
  <c r="G8" i="8"/>
  <c r="F9" i="8"/>
  <c r="G9" i="8"/>
  <c r="F10" i="8"/>
  <c r="G10" i="8"/>
  <c r="F11" i="8"/>
  <c r="G11" i="8"/>
  <c r="F12" i="8"/>
  <c r="G12" i="8"/>
  <c r="F13" i="8"/>
  <c r="G13" i="8"/>
  <c r="F14" i="8"/>
  <c r="G14" i="8"/>
  <c r="F15" i="8"/>
  <c r="G15" i="8"/>
  <c r="F16" i="8"/>
  <c r="G16" i="8"/>
  <c r="F17" i="8"/>
  <c r="G17" i="8"/>
  <c r="F18" i="8"/>
  <c r="G18" i="8"/>
  <c r="F19" i="8"/>
  <c r="G19" i="8"/>
  <c r="F20" i="8"/>
  <c r="G20" i="8"/>
  <c r="F21" i="8"/>
  <c r="G21" i="8"/>
  <c r="F22" i="8"/>
  <c r="G22" i="8"/>
  <c r="F23" i="8"/>
  <c r="G23" i="8"/>
  <c r="F24" i="8"/>
  <c r="G24" i="8"/>
  <c r="F25" i="8"/>
  <c r="G25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BY35" i="4"/>
  <c r="BY34" i="4"/>
  <c r="BR35" i="4"/>
  <c r="BR34" i="4"/>
  <c r="BL35" i="4"/>
  <c r="BL34" i="4"/>
  <c r="BE35" i="4"/>
  <c r="BE34" i="4"/>
  <c r="AY35" i="4"/>
  <c r="AY34" i="4"/>
  <c r="AS35" i="4"/>
  <c r="AS34" i="4"/>
  <c r="AL35" i="4"/>
  <c r="AL34" i="4"/>
  <c r="AE35" i="4"/>
  <c r="AE34" i="4"/>
  <c r="Y35" i="4"/>
  <c r="Y34" i="4"/>
  <c r="R35" i="4"/>
  <c r="R34" i="4"/>
  <c r="K34" i="4"/>
  <c r="K35" i="4"/>
  <c r="E35" i="4"/>
  <c r="CA22" i="4"/>
  <c r="BZ22" i="4"/>
  <c r="BY22" i="4"/>
  <c r="CA21" i="4"/>
  <c r="BZ21" i="4"/>
  <c r="BY21" i="4"/>
  <c r="CA20" i="4"/>
  <c r="BZ20" i="4"/>
  <c r="BY20" i="4"/>
  <c r="CA19" i="4"/>
  <c r="BZ19" i="4"/>
  <c r="BY19" i="4"/>
  <c r="CA18" i="4"/>
  <c r="BZ18" i="4"/>
  <c r="BY18" i="4"/>
  <c r="CA17" i="4"/>
  <c r="BZ17" i="4"/>
  <c r="BY17" i="4"/>
  <c r="CA16" i="4"/>
  <c r="BZ16" i="4"/>
  <c r="BY16" i="4"/>
  <c r="CA15" i="4"/>
  <c r="BZ15" i="4"/>
  <c r="BY15" i="4"/>
  <c r="CA14" i="4"/>
  <c r="BZ14" i="4"/>
  <c r="BY14" i="4"/>
  <c r="CA13" i="4"/>
  <c r="BZ13" i="4"/>
  <c r="BY13" i="4"/>
  <c r="CA12" i="4"/>
  <c r="BZ12" i="4"/>
  <c r="BY12" i="4"/>
  <c r="CA11" i="4"/>
  <c r="BZ11" i="4"/>
  <c r="BY11" i="4"/>
  <c r="CA10" i="4"/>
  <c r="BZ10" i="4"/>
  <c r="BY10" i="4"/>
  <c r="CA9" i="4"/>
  <c r="BZ9" i="4"/>
  <c r="BY9" i="4"/>
  <c r="CA8" i="4"/>
  <c r="BZ8" i="4"/>
  <c r="BY8" i="4"/>
  <c r="CA7" i="4"/>
  <c r="BZ7" i="4"/>
  <c r="BY7" i="4"/>
  <c r="CA6" i="4"/>
  <c r="BZ6" i="4"/>
  <c r="BY6" i="4"/>
  <c r="CA5" i="4"/>
  <c r="BZ5" i="4"/>
  <c r="BY5" i="4"/>
  <c r="CA4" i="4"/>
  <c r="BZ4" i="4"/>
  <c r="BY4" i="4"/>
  <c r="CA3" i="4"/>
  <c r="BZ3" i="4"/>
  <c r="BY3" i="4"/>
  <c r="BT22" i="4"/>
  <c r="BS22" i="4"/>
  <c r="BR22" i="4"/>
  <c r="BT21" i="4"/>
  <c r="BS21" i="4"/>
  <c r="BR21" i="4"/>
  <c r="BT20" i="4"/>
  <c r="BS20" i="4"/>
  <c r="BR20" i="4"/>
  <c r="BT19" i="4"/>
  <c r="BS19" i="4"/>
  <c r="BR19" i="4"/>
  <c r="BT18" i="4"/>
  <c r="BS18" i="4"/>
  <c r="BR18" i="4"/>
  <c r="BT17" i="4"/>
  <c r="BS17" i="4"/>
  <c r="BR17" i="4"/>
  <c r="BT16" i="4"/>
  <c r="BS16" i="4"/>
  <c r="BR16" i="4"/>
  <c r="BT15" i="4"/>
  <c r="BS15" i="4"/>
  <c r="BR15" i="4"/>
  <c r="BT14" i="4"/>
  <c r="BS14" i="4"/>
  <c r="BR14" i="4"/>
  <c r="BT13" i="4"/>
  <c r="BS13" i="4"/>
  <c r="BR13" i="4"/>
  <c r="BT12" i="4"/>
  <c r="BS12" i="4"/>
  <c r="BR12" i="4"/>
  <c r="BT11" i="4"/>
  <c r="BS11" i="4"/>
  <c r="BR11" i="4"/>
  <c r="BT10" i="4"/>
  <c r="BS10" i="4"/>
  <c r="BR10" i="4"/>
  <c r="BT9" i="4"/>
  <c r="BS9" i="4"/>
  <c r="BR9" i="4"/>
  <c r="BT8" i="4"/>
  <c r="BS8" i="4"/>
  <c r="BR8" i="4"/>
  <c r="BT7" i="4"/>
  <c r="BS7" i="4"/>
  <c r="BR7" i="4"/>
  <c r="BT6" i="4"/>
  <c r="BS6" i="4"/>
  <c r="BR6" i="4"/>
  <c r="BT5" i="4"/>
  <c r="BS5" i="4"/>
  <c r="BR5" i="4"/>
  <c r="BT4" i="4"/>
  <c r="BS4" i="4"/>
  <c r="BR4" i="4"/>
  <c r="BT3" i="4"/>
  <c r="BS3" i="4"/>
  <c r="BR3" i="4"/>
  <c r="BN22" i="4"/>
  <c r="BM22" i="4"/>
  <c r="BL22" i="4"/>
  <c r="BN21" i="4"/>
  <c r="BM21" i="4"/>
  <c r="BL21" i="4"/>
  <c r="BN20" i="4"/>
  <c r="BM20" i="4"/>
  <c r="BL20" i="4"/>
  <c r="BN19" i="4"/>
  <c r="BM19" i="4"/>
  <c r="BL19" i="4"/>
  <c r="BN18" i="4"/>
  <c r="BM18" i="4"/>
  <c r="BL18" i="4"/>
  <c r="BN17" i="4"/>
  <c r="BM17" i="4"/>
  <c r="BL17" i="4"/>
  <c r="BN16" i="4"/>
  <c r="BM16" i="4"/>
  <c r="BL16" i="4"/>
  <c r="BN15" i="4"/>
  <c r="BM15" i="4"/>
  <c r="BL15" i="4"/>
  <c r="BN14" i="4"/>
  <c r="BM14" i="4"/>
  <c r="BL14" i="4"/>
  <c r="BN13" i="4"/>
  <c r="BM13" i="4"/>
  <c r="BL13" i="4"/>
  <c r="BN12" i="4"/>
  <c r="BM12" i="4"/>
  <c r="BL12" i="4"/>
  <c r="BN11" i="4"/>
  <c r="BM11" i="4"/>
  <c r="BL11" i="4"/>
  <c r="BN10" i="4"/>
  <c r="BM10" i="4"/>
  <c r="BL10" i="4"/>
  <c r="BN9" i="4"/>
  <c r="BM9" i="4"/>
  <c r="BL9" i="4"/>
  <c r="BN8" i="4"/>
  <c r="BM8" i="4"/>
  <c r="BL8" i="4"/>
  <c r="BN7" i="4"/>
  <c r="BM7" i="4"/>
  <c r="BL7" i="4"/>
  <c r="BN6" i="4"/>
  <c r="BM6" i="4"/>
  <c r="BL6" i="4"/>
  <c r="BN5" i="4"/>
  <c r="BM5" i="4"/>
  <c r="BL5" i="4"/>
  <c r="BN4" i="4"/>
  <c r="BM4" i="4"/>
  <c r="BL4" i="4"/>
  <c r="BN3" i="4"/>
  <c r="BM3" i="4"/>
  <c r="BL3" i="4"/>
  <c r="BG22" i="4"/>
  <c r="BF22" i="4"/>
  <c r="BE22" i="4"/>
  <c r="BG21" i="4"/>
  <c r="BF21" i="4"/>
  <c r="BE21" i="4"/>
  <c r="BG20" i="4"/>
  <c r="BF20" i="4"/>
  <c r="BE20" i="4"/>
  <c r="BG19" i="4"/>
  <c r="BF19" i="4"/>
  <c r="BE19" i="4"/>
  <c r="BG18" i="4"/>
  <c r="BF18" i="4"/>
  <c r="BE18" i="4"/>
  <c r="BG17" i="4"/>
  <c r="BF17" i="4"/>
  <c r="BE17" i="4"/>
  <c r="BG16" i="4"/>
  <c r="BF16" i="4"/>
  <c r="BE16" i="4"/>
  <c r="BG15" i="4"/>
  <c r="BF15" i="4"/>
  <c r="BE15" i="4"/>
  <c r="BG14" i="4"/>
  <c r="BF14" i="4"/>
  <c r="BE14" i="4"/>
  <c r="BG13" i="4"/>
  <c r="BF13" i="4"/>
  <c r="BE13" i="4"/>
  <c r="BG12" i="4"/>
  <c r="BF12" i="4"/>
  <c r="BE12" i="4"/>
  <c r="BG11" i="4"/>
  <c r="BF11" i="4"/>
  <c r="BE11" i="4"/>
  <c r="BG10" i="4"/>
  <c r="BF10" i="4"/>
  <c r="BE10" i="4"/>
  <c r="BG9" i="4"/>
  <c r="BF9" i="4"/>
  <c r="BE9" i="4"/>
  <c r="BG8" i="4"/>
  <c r="BF8" i="4"/>
  <c r="BE8" i="4"/>
  <c r="BG7" i="4"/>
  <c r="BF7" i="4"/>
  <c r="BE7" i="4"/>
  <c r="BG6" i="4"/>
  <c r="BF6" i="4"/>
  <c r="BE6" i="4"/>
  <c r="BG5" i="4"/>
  <c r="BF5" i="4"/>
  <c r="BE5" i="4"/>
  <c r="BG4" i="4"/>
  <c r="BF4" i="4"/>
  <c r="BE4" i="4"/>
  <c r="BG3" i="4"/>
  <c r="BF3" i="4"/>
  <c r="BE3" i="4"/>
  <c r="BA22" i="4"/>
  <c r="AZ22" i="4"/>
  <c r="AY22" i="4"/>
  <c r="BA21" i="4"/>
  <c r="AZ21" i="4"/>
  <c r="AY21" i="4"/>
  <c r="BA20" i="4"/>
  <c r="AZ20" i="4"/>
  <c r="AY20" i="4"/>
  <c r="BA19" i="4"/>
  <c r="AZ19" i="4"/>
  <c r="AY19" i="4"/>
  <c r="BA18" i="4"/>
  <c r="AZ18" i="4"/>
  <c r="AY18" i="4"/>
  <c r="BA17" i="4"/>
  <c r="AZ17" i="4"/>
  <c r="AY17" i="4"/>
  <c r="BA16" i="4"/>
  <c r="AZ16" i="4"/>
  <c r="AY16" i="4"/>
  <c r="BA15" i="4"/>
  <c r="AZ15" i="4"/>
  <c r="AY15" i="4"/>
  <c r="BA14" i="4"/>
  <c r="AZ14" i="4"/>
  <c r="AY14" i="4"/>
  <c r="BA13" i="4"/>
  <c r="AZ13" i="4"/>
  <c r="AY13" i="4"/>
  <c r="BA12" i="4"/>
  <c r="AZ12" i="4"/>
  <c r="AY12" i="4"/>
  <c r="BA11" i="4"/>
  <c r="AZ11" i="4"/>
  <c r="AY11" i="4"/>
  <c r="BA10" i="4"/>
  <c r="AZ10" i="4"/>
  <c r="AY10" i="4"/>
  <c r="BA9" i="4"/>
  <c r="AZ9" i="4"/>
  <c r="AY9" i="4"/>
  <c r="BA8" i="4"/>
  <c r="AZ8" i="4"/>
  <c r="AY8" i="4"/>
  <c r="BA7" i="4"/>
  <c r="AZ7" i="4"/>
  <c r="AY7" i="4"/>
  <c r="BA6" i="4"/>
  <c r="AZ6" i="4"/>
  <c r="AY6" i="4"/>
  <c r="BA5" i="4"/>
  <c r="AZ5" i="4"/>
  <c r="AY5" i="4"/>
  <c r="BA4" i="4"/>
  <c r="AZ4" i="4"/>
  <c r="AY4" i="4"/>
  <c r="BA3" i="4"/>
  <c r="AZ3" i="4"/>
  <c r="AY3" i="4"/>
  <c r="AU22" i="4"/>
  <c r="AT22" i="4"/>
  <c r="AS22" i="4"/>
  <c r="AU21" i="4"/>
  <c r="AT21" i="4"/>
  <c r="AS21" i="4"/>
  <c r="AU20" i="4"/>
  <c r="AT20" i="4"/>
  <c r="AS20" i="4"/>
  <c r="AU19" i="4"/>
  <c r="AT19" i="4"/>
  <c r="AS19" i="4"/>
  <c r="AU18" i="4"/>
  <c r="AT18" i="4"/>
  <c r="AS18" i="4"/>
  <c r="AU17" i="4"/>
  <c r="AT17" i="4"/>
  <c r="AS17" i="4"/>
  <c r="AU16" i="4"/>
  <c r="AT16" i="4"/>
  <c r="AS16" i="4"/>
  <c r="AU15" i="4"/>
  <c r="AT15" i="4"/>
  <c r="AS15" i="4"/>
  <c r="AU14" i="4"/>
  <c r="AT14" i="4"/>
  <c r="AS14" i="4"/>
  <c r="AU13" i="4"/>
  <c r="AT13" i="4"/>
  <c r="AS13" i="4"/>
  <c r="AU12" i="4"/>
  <c r="AT12" i="4"/>
  <c r="AS12" i="4"/>
  <c r="AU11" i="4"/>
  <c r="AT11" i="4"/>
  <c r="AS11" i="4"/>
  <c r="AU10" i="4"/>
  <c r="AT10" i="4"/>
  <c r="AS10" i="4"/>
  <c r="AU9" i="4"/>
  <c r="AT9" i="4"/>
  <c r="AS9" i="4"/>
  <c r="AU8" i="4"/>
  <c r="AT8" i="4"/>
  <c r="AS8" i="4"/>
  <c r="AU7" i="4"/>
  <c r="AT7" i="4"/>
  <c r="AS7" i="4"/>
  <c r="AU6" i="4"/>
  <c r="AT6" i="4"/>
  <c r="AS6" i="4"/>
  <c r="AU5" i="4"/>
  <c r="AT5" i="4"/>
  <c r="AS5" i="4"/>
  <c r="AU4" i="4"/>
  <c r="AT4" i="4"/>
  <c r="AS4" i="4"/>
  <c r="AU3" i="4"/>
  <c r="AT3" i="4"/>
  <c r="AS3" i="4"/>
  <c r="AN22" i="4"/>
  <c r="AM22" i="4"/>
  <c r="AL22" i="4"/>
  <c r="AN21" i="4"/>
  <c r="AM21" i="4"/>
  <c r="AL21" i="4"/>
  <c r="AN20" i="4"/>
  <c r="AM20" i="4"/>
  <c r="AL20" i="4"/>
  <c r="AN19" i="4"/>
  <c r="AM19" i="4"/>
  <c r="AL19" i="4"/>
  <c r="AN18" i="4"/>
  <c r="AM18" i="4"/>
  <c r="AL18" i="4"/>
  <c r="AN17" i="4"/>
  <c r="AM17" i="4"/>
  <c r="AL17" i="4"/>
  <c r="AN16" i="4"/>
  <c r="AM16" i="4"/>
  <c r="AL16" i="4"/>
  <c r="AN15" i="4"/>
  <c r="AM15" i="4"/>
  <c r="AL15" i="4"/>
  <c r="AN14" i="4"/>
  <c r="AM14" i="4"/>
  <c r="AL14" i="4"/>
  <c r="AN13" i="4"/>
  <c r="AM13" i="4"/>
  <c r="AL13" i="4"/>
  <c r="AN12" i="4"/>
  <c r="AM12" i="4"/>
  <c r="AL12" i="4"/>
  <c r="AN11" i="4"/>
  <c r="AM11" i="4"/>
  <c r="AL11" i="4"/>
  <c r="AN10" i="4"/>
  <c r="AM10" i="4"/>
  <c r="AL10" i="4"/>
  <c r="AN9" i="4"/>
  <c r="AM9" i="4"/>
  <c r="AL9" i="4"/>
  <c r="AN8" i="4"/>
  <c r="AM8" i="4"/>
  <c r="AL8" i="4"/>
  <c r="AN7" i="4"/>
  <c r="AM7" i="4"/>
  <c r="AL7" i="4"/>
  <c r="AN6" i="4"/>
  <c r="AM6" i="4"/>
  <c r="AL6" i="4"/>
  <c r="AN5" i="4"/>
  <c r="AM5" i="4"/>
  <c r="AL5" i="4"/>
  <c r="AN4" i="4"/>
  <c r="AM4" i="4"/>
  <c r="AL4" i="4"/>
  <c r="AN3" i="4"/>
  <c r="AM3" i="4"/>
  <c r="AL3" i="4"/>
  <c r="AF3" i="4"/>
  <c r="AG3" i="4"/>
  <c r="AF4" i="4"/>
  <c r="AG4" i="4"/>
  <c r="AF5" i="4"/>
  <c r="AG5" i="4"/>
  <c r="AF6" i="4"/>
  <c r="AG6" i="4"/>
  <c r="AF7" i="4"/>
  <c r="AG7" i="4"/>
  <c r="AF8" i="4"/>
  <c r="AG8" i="4"/>
  <c r="AF9" i="4"/>
  <c r="AG9" i="4"/>
  <c r="AF10" i="4"/>
  <c r="AG10" i="4"/>
  <c r="AF11" i="4"/>
  <c r="AG11" i="4"/>
  <c r="AF12" i="4"/>
  <c r="AG12" i="4"/>
  <c r="AF13" i="4"/>
  <c r="AG13" i="4"/>
  <c r="AF14" i="4"/>
  <c r="AG14" i="4"/>
  <c r="AF15" i="4"/>
  <c r="AG15" i="4"/>
  <c r="AF16" i="4"/>
  <c r="AG16" i="4"/>
  <c r="AF17" i="4"/>
  <c r="AG17" i="4"/>
  <c r="AF18" i="4"/>
  <c r="AG18" i="4"/>
  <c r="AF19" i="4"/>
  <c r="AG19" i="4"/>
  <c r="AF20" i="4"/>
  <c r="AG20" i="4"/>
  <c r="AF21" i="4"/>
  <c r="AG21" i="4"/>
  <c r="AF22" i="4"/>
  <c r="AG22" i="4"/>
  <c r="AE22" i="4"/>
  <c r="AE21" i="4"/>
  <c r="AE20" i="4"/>
  <c r="AE19" i="4"/>
  <c r="AE18" i="4"/>
  <c r="AE17" i="4"/>
  <c r="AE16" i="4"/>
  <c r="AE15" i="4"/>
  <c r="AE14" i="4"/>
  <c r="AE13" i="4"/>
  <c r="AE12" i="4"/>
  <c r="AE11" i="4"/>
  <c r="AE10" i="4"/>
  <c r="AE9" i="4"/>
  <c r="AE8" i="4"/>
  <c r="AE7" i="4"/>
  <c r="AE6" i="4"/>
  <c r="AE5" i="4"/>
  <c r="AE4" i="4"/>
  <c r="AE3" i="4"/>
  <c r="Z3" i="4"/>
  <c r="AA3" i="4"/>
  <c r="Z4" i="4"/>
  <c r="AA4" i="4"/>
  <c r="Z5" i="4"/>
  <c r="AA5" i="4"/>
  <c r="Z6" i="4"/>
  <c r="AA6" i="4"/>
  <c r="Z7" i="4"/>
  <c r="AA7" i="4"/>
  <c r="Z8" i="4"/>
  <c r="AA8" i="4"/>
  <c r="Z9" i="4"/>
  <c r="AA9" i="4"/>
  <c r="Z10" i="4"/>
  <c r="AA10" i="4"/>
  <c r="Z11" i="4"/>
  <c r="AA11" i="4"/>
  <c r="Z12" i="4"/>
  <c r="AA12" i="4"/>
  <c r="Z13" i="4"/>
  <c r="AA13" i="4"/>
  <c r="Z14" i="4"/>
  <c r="AA14" i="4"/>
  <c r="Z15" i="4"/>
  <c r="AA15" i="4"/>
  <c r="Z16" i="4"/>
  <c r="AA16" i="4"/>
  <c r="Z17" i="4"/>
  <c r="AA17" i="4"/>
  <c r="Z18" i="4"/>
  <c r="AA18" i="4"/>
  <c r="Z19" i="4"/>
  <c r="AA19" i="4"/>
  <c r="Z20" i="4"/>
  <c r="AA20" i="4"/>
  <c r="Z21" i="4"/>
  <c r="AA21" i="4"/>
  <c r="Z22" i="4"/>
  <c r="AA22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Y6" i="4"/>
  <c r="Y5" i="4"/>
  <c r="Y4" i="4"/>
  <c r="Y3" i="4"/>
  <c r="S3" i="4"/>
  <c r="T3" i="4"/>
  <c r="S4" i="4"/>
  <c r="T4" i="4"/>
  <c r="S5" i="4"/>
  <c r="T5" i="4"/>
  <c r="S6" i="4"/>
  <c r="T6" i="4"/>
  <c r="S7" i="4"/>
  <c r="T7" i="4"/>
  <c r="S8" i="4"/>
  <c r="T8" i="4"/>
  <c r="S9" i="4"/>
  <c r="T9" i="4"/>
  <c r="S10" i="4"/>
  <c r="T10" i="4"/>
  <c r="S11" i="4"/>
  <c r="T11" i="4"/>
  <c r="S12" i="4"/>
  <c r="T12" i="4"/>
  <c r="S13" i="4"/>
  <c r="T13" i="4"/>
  <c r="S14" i="4"/>
  <c r="T14" i="4"/>
  <c r="S15" i="4"/>
  <c r="T15" i="4"/>
  <c r="S16" i="4"/>
  <c r="T16" i="4"/>
  <c r="S17" i="4"/>
  <c r="T17" i="4"/>
  <c r="S18" i="4"/>
  <c r="T18" i="4"/>
  <c r="S19" i="4"/>
  <c r="T19" i="4"/>
  <c r="S20" i="4"/>
  <c r="T20" i="4"/>
  <c r="S21" i="4"/>
  <c r="T21" i="4"/>
  <c r="S22" i="4"/>
  <c r="T22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R3" i="4"/>
  <c r="M22" i="4"/>
  <c r="L22" i="4"/>
  <c r="K22" i="4"/>
  <c r="M21" i="4"/>
  <c r="L21" i="4"/>
  <c r="K21" i="4"/>
  <c r="M20" i="4"/>
  <c r="L20" i="4"/>
  <c r="K20" i="4"/>
  <c r="M19" i="4"/>
  <c r="L19" i="4"/>
  <c r="K19" i="4"/>
  <c r="M18" i="4"/>
  <c r="L18" i="4"/>
  <c r="K18" i="4"/>
  <c r="M17" i="4"/>
  <c r="L17" i="4"/>
  <c r="K17" i="4"/>
  <c r="M16" i="4"/>
  <c r="L16" i="4"/>
  <c r="K16" i="4"/>
  <c r="M15" i="4"/>
  <c r="L15" i="4"/>
  <c r="K15" i="4"/>
  <c r="M14" i="4"/>
  <c r="L14" i="4"/>
  <c r="K14" i="4"/>
  <c r="M13" i="4"/>
  <c r="L13" i="4"/>
  <c r="K13" i="4"/>
  <c r="M12" i="4"/>
  <c r="L12" i="4"/>
  <c r="K12" i="4"/>
  <c r="M11" i="4"/>
  <c r="L11" i="4"/>
  <c r="K11" i="4"/>
  <c r="M10" i="4"/>
  <c r="L10" i="4"/>
  <c r="K10" i="4"/>
  <c r="M9" i="4"/>
  <c r="L9" i="4"/>
  <c r="K9" i="4"/>
  <c r="M8" i="4"/>
  <c r="L8" i="4"/>
  <c r="K8" i="4"/>
  <c r="M7" i="4"/>
  <c r="L7" i="4"/>
  <c r="K7" i="4"/>
  <c r="M6" i="4"/>
  <c r="L6" i="4"/>
  <c r="K6" i="4"/>
  <c r="M5" i="4"/>
  <c r="L5" i="4"/>
  <c r="K5" i="4"/>
  <c r="M4" i="4"/>
  <c r="L4" i="4"/>
  <c r="K4" i="4"/>
  <c r="M3" i="4"/>
  <c r="L3" i="4"/>
  <c r="K3" i="4"/>
  <c r="G14" i="4"/>
  <c r="F3" i="4"/>
  <c r="G3" i="4"/>
  <c r="F4" i="4"/>
  <c r="G4" i="4"/>
  <c r="F5" i="4"/>
  <c r="G5" i="4"/>
  <c r="F6" i="4"/>
  <c r="G6" i="4"/>
  <c r="F7" i="4"/>
  <c r="G7" i="4"/>
  <c r="F8" i="4"/>
  <c r="G8" i="4"/>
  <c r="F9" i="4"/>
  <c r="G9" i="4"/>
  <c r="F10" i="4"/>
  <c r="G10" i="4"/>
  <c r="F11" i="4"/>
  <c r="G11" i="4"/>
  <c r="F12" i="4"/>
  <c r="G12" i="4"/>
  <c r="F13" i="4"/>
  <c r="G13" i="4"/>
  <c r="F14" i="4"/>
  <c r="F15" i="4"/>
  <c r="G15" i="4"/>
  <c r="F16" i="4"/>
  <c r="G16" i="4"/>
  <c r="F17" i="4"/>
  <c r="G17" i="4"/>
  <c r="F18" i="4"/>
  <c r="G18" i="4"/>
  <c r="F19" i="4"/>
  <c r="G19" i="4"/>
  <c r="F20" i="4"/>
  <c r="G20" i="4"/>
  <c r="F21" i="4"/>
  <c r="G21" i="4"/>
  <c r="F22" i="4"/>
  <c r="G22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M9" i="9" l="1"/>
  <c r="J9" i="9"/>
  <c r="G9" i="9"/>
  <c r="D9" i="9"/>
  <c r="L9" i="9"/>
  <c r="K9" i="9"/>
  <c r="I9" i="9"/>
  <c r="H9" i="9"/>
  <c r="F9" i="9"/>
  <c r="E9" i="9"/>
  <c r="C9" i="9"/>
  <c r="B9" i="9"/>
  <c r="M8" i="9"/>
  <c r="J8" i="9"/>
  <c r="G8" i="9"/>
  <c r="D8" i="9"/>
  <c r="L8" i="9"/>
  <c r="K8" i="9"/>
  <c r="I8" i="9"/>
  <c r="H8" i="9"/>
  <c r="F8" i="9"/>
  <c r="E8" i="9"/>
  <c r="C8" i="9"/>
  <c r="B8" i="9"/>
</calcChain>
</file>

<file path=xl/sharedStrings.xml><?xml version="1.0" encoding="utf-8"?>
<sst xmlns="http://schemas.openxmlformats.org/spreadsheetml/2006/main" count="799" uniqueCount="88">
  <si>
    <t>C14:0</t>
  </si>
  <si>
    <t>C16:0</t>
  </si>
  <si>
    <t>C16:1</t>
  </si>
  <si>
    <t>C16:2n4</t>
  </si>
  <si>
    <t>C18:0</t>
  </si>
  <si>
    <t>C18:3n3</t>
  </si>
  <si>
    <t>C20:0</t>
  </si>
  <si>
    <t>C20:2n6</t>
  </si>
  <si>
    <t>C20:3n6</t>
  </si>
  <si>
    <t>C20:4n6</t>
  </si>
  <si>
    <t>C20:3n3</t>
  </si>
  <si>
    <t>C20:4n3</t>
  </si>
  <si>
    <t>C20:5n3</t>
  </si>
  <si>
    <t>C22:2n6</t>
  </si>
  <si>
    <t>C22:4n6</t>
  </si>
  <si>
    <t>C22:5n6</t>
  </si>
  <si>
    <t>C22:5n3</t>
  </si>
  <si>
    <t>C22:6n3</t>
  </si>
  <si>
    <t>MUFA</t>
  </si>
  <si>
    <t>PUFA</t>
  </si>
  <si>
    <t>PUFA n3</t>
  </si>
  <si>
    <t>PUFA n6</t>
  </si>
  <si>
    <t>Média</t>
  </si>
  <si>
    <t>C15:0iso</t>
  </si>
  <si>
    <t>C16:3n4</t>
  </si>
  <si>
    <t>C18:4n3</t>
  </si>
  <si>
    <t>C18:2n9</t>
  </si>
  <si>
    <t>SAT</t>
  </si>
  <si>
    <t>MUFA/SAT</t>
  </si>
  <si>
    <t>MUFA/PUFA</t>
  </si>
  <si>
    <t>D9- C18:0 p/ C18:1</t>
  </si>
  <si>
    <t>30ºC</t>
  </si>
  <si>
    <t>24ºC</t>
  </si>
  <si>
    <t>ACUTE TREATMENT</t>
  </si>
  <si>
    <t>CHRONIC TREATMENT</t>
  </si>
  <si>
    <t>17ºC</t>
  </si>
  <si>
    <t>12ºC</t>
  </si>
  <si>
    <t>DP</t>
  </si>
  <si>
    <t>EP</t>
  </si>
  <si>
    <t>ACUTE  TREATMENT</t>
  </si>
  <si>
    <t>C18:1</t>
  </si>
  <si>
    <t>C20:1</t>
  </si>
  <si>
    <t>C18:2n6</t>
  </si>
  <si>
    <t>&gt;3%</t>
  </si>
  <si>
    <t>C15:0</t>
  </si>
  <si>
    <t>média</t>
  </si>
  <si>
    <t>SD</t>
  </si>
  <si>
    <r>
      <t>30</t>
    </r>
    <r>
      <rPr>
        <b/>
        <vertAlign val="superscript"/>
        <sz val="11"/>
        <color rgb="FF000000"/>
        <rFont val="Times New Roman"/>
        <family val="1"/>
      </rPr>
      <t>O</t>
    </r>
    <r>
      <rPr>
        <b/>
        <sz val="11"/>
        <color rgb="FF000000"/>
        <rFont val="Times New Roman"/>
        <family val="1"/>
      </rPr>
      <t>C</t>
    </r>
  </si>
  <si>
    <r>
      <t>24</t>
    </r>
    <r>
      <rPr>
        <b/>
        <vertAlign val="superscript"/>
        <sz val="11"/>
        <color rgb="FF000000"/>
        <rFont val="Times New Roman"/>
        <family val="1"/>
      </rPr>
      <t>O</t>
    </r>
    <r>
      <rPr>
        <b/>
        <sz val="11"/>
        <color rgb="FF000000"/>
        <rFont val="Times New Roman"/>
        <family val="1"/>
      </rPr>
      <t>C</t>
    </r>
  </si>
  <si>
    <r>
      <t>17</t>
    </r>
    <r>
      <rPr>
        <b/>
        <vertAlign val="superscript"/>
        <sz val="11"/>
        <color rgb="FF000000"/>
        <rFont val="Times New Roman"/>
        <family val="1"/>
      </rPr>
      <t>O</t>
    </r>
    <r>
      <rPr>
        <b/>
        <sz val="11"/>
        <color rgb="FF000000"/>
        <rFont val="Times New Roman"/>
        <family val="1"/>
      </rPr>
      <t>C</t>
    </r>
  </si>
  <si>
    <r>
      <t>12</t>
    </r>
    <r>
      <rPr>
        <b/>
        <vertAlign val="superscript"/>
        <sz val="11"/>
        <color rgb="FF000000"/>
        <rFont val="Times New Roman"/>
        <family val="1"/>
      </rPr>
      <t>O</t>
    </r>
    <r>
      <rPr>
        <b/>
        <sz val="11"/>
        <color rgb="FF000000"/>
        <rFont val="Times New Roman"/>
        <family val="1"/>
      </rPr>
      <t>C</t>
    </r>
  </si>
  <si>
    <t>Inicial</t>
  </si>
  <si>
    <t>AT</t>
  </si>
  <si>
    <t>CT</t>
  </si>
  <si>
    <t>INITIAL</t>
  </si>
  <si>
    <t>CHRONIC</t>
  </si>
  <si>
    <t>ACUTE</t>
  </si>
  <si>
    <t>Temperature</t>
  </si>
  <si>
    <t>FA_PC</t>
  </si>
  <si>
    <t>FA_PE</t>
  </si>
  <si>
    <t>NKAtpase</t>
  </si>
  <si>
    <t>SAT_acute</t>
  </si>
  <si>
    <t>MUFA_acute</t>
  </si>
  <si>
    <t>PUFA_acute</t>
  </si>
  <si>
    <t xml:space="preserve">D9_acute </t>
  </si>
  <si>
    <t>SAT_chronic</t>
  </si>
  <si>
    <t>MUFA_chronic</t>
  </si>
  <si>
    <t>PUFA_chronic</t>
  </si>
  <si>
    <t xml:space="preserve">D9_chronic </t>
  </si>
  <si>
    <t>NKATPase_initial</t>
  </si>
  <si>
    <t>SAT_initial</t>
  </si>
  <si>
    <t>MUFA_initial</t>
  </si>
  <si>
    <t>PUFA_initial</t>
  </si>
  <si>
    <t>NKATPase_acute</t>
  </si>
  <si>
    <t>NKATPase_chronic</t>
  </si>
  <si>
    <t>D9_initial</t>
  </si>
  <si>
    <t>PC</t>
  </si>
  <si>
    <t>PE</t>
  </si>
  <si>
    <t>Initial</t>
  </si>
  <si>
    <t>cohen´s</t>
  </si>
  <si>
    <t>30ºC AT</t>
  </si>
  <si>
    <t>30ºC CT</t>
  </si>
  <si>
    <t>24ºC AT</t>
  </si>
  <si>
    <t>24ºC CT</t>
  </si>
  <si>
    <t>17ºC AT</t>
  </si>
  <si>
    <t>17ºC CT</t>
  </si>
  <si>
    <t>12ºC AT</t>
  </si>
  <si>
    <t>12ºC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</si>
</sst>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3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20"/>
      <color rgb="FFFF0000"/>
      <name val="Arial"/>
      <family val="2"/>
    </font>
    <font>
      <sz val="14"/>
      <color rgb="FFFFFF00"/>
      <name val="Arial"/>
      <family val="2"/>
    </font>
    <font>
      <sz val="10"/>
      <color rgb="FFFFFF00"/>
      <name val="Arial"/>
      <family val="2"/>
    </font>
    <font>
      <b/>
      <sz val="10"/>
      <color rgb="FF002060"/>
      <name val="Arial"/>
      <family val="2"/>
    </font>
    <font>
      <sz val="10"/>
      <name val="Arial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ill="1"/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4" fillId="0" borderId="0" xfId="0" applyFont="1" applyFill="1" applyAlignment="1"/>
    <xf numFmtId="0" fontId="2" fillId="3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2" fontId="3" fillId="0" borderId="0" xfId="0" applyNumberFormat="1" applyFont="1" applyFill="1" applyBorder="1"/>
    <xf numFmtId="2" fontId="2" fillId="5" borderId="0" xfId="1" applyNumberFormat="1" applyFont="1" applyFill="1" applyBorder="1" applyAlignment="1"/>
    <xf numFmtId="2" fontId="3" fillId="5" borderId="0" xfId="0" applyNumberFormat="1" applyFont="1" applyFill="1" applyBorder="1" applyAlignment="1"/>
    <xf numFmtId="2" fontId="2" fillId="5" borderId="0" xfId="0" applyNumberFormat="1" applyFont="1" applyFill="1" applyAlignment="1">
      <alignment horizontal="center"/>
    </xf>
    <xf numFmtId="2" fontId="2" fillId="0" borderId="0" xfId="1" applyNumberFormat="1" applyFont="1" applyFill="1" applyBorder="1" applyAlignment="1"/>
    <xf numFmtId="0" fontId="3" fillId="5" borderId="0" xfId="0" applyFont="1" applyFill="1" applyBorder="1"/>
    <xf numFmtId="2" fontId="3" fillId="0" borderId="0" xfId="0" applyNumberFormat="1" applyFont="1" applyFill="1" applyBorder="1" applyAlignment="1"/>
    <xf numFmtId="2" fontId="2" fillId="0" borderId="0" xfId="0" applyNumberFormat="1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Fill="1"/>
    <xf numFmtId="0" fontId="3" fillId="5" borderId="0" xfId="0" applyFont="1" applyFill="1"/>
    <xf numFmtId="0" fontId="3" fillId="0" borderId="0" xfId="0" applyFont="1" applyFill="1"/>
    <xf numFmtId="2" fontId="3" fillId="0" borderId="0" xfId="0" applyNumberFormat="1" applyFont="1"/>
    <xf numFmtId="43" fontId="3" fillId="8" borderId="0" xfId="3" applyFont="1" applyFill="1"/>
    <xf numFmtId="0" fontId="1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0" borderId="3" xfId="0" applyFont="1" applyFill="1" applyBorder="1"/>
    <xf numFmtId="0" fontId="0" fillId="0" borderId="3" xfId="0" applyFill="1" applyBorder="1"/>
    <xf numFmtId="0" fontId="0" fillId="0" borderId="0" xfId="0" applyAlignment="1"/>
    <xf numFmtId="0" fontId="12" fillId="4" borderId="0" xfId="0" applyFont="1" applyFill="1"/>
    <xf numFmtId="0" fontId="4" fillId="4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Vírgula" xfId="3" builtinId="3"/>
    <cellStyle name="Vírgul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30ºC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'UI-médias'!$K$14</c:f>
              <c:strCache>
                <c:ptCount val="1"/>
                <c:pt idx="0">
                  <c:v>PC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diamond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55-4B7E-B514-93ACD3D725E3}"/>
              </c:ext>
            </c:extLst>
          </c:dPt>
          <c:dPt>
            <c:idx val="1"/>
            <c:marker>
              <c:symbol val="x"/>
              <c:size val="5"/>
              <c:spPr>
                <a:noFill/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55-4B7E-B514-93ACD3D725E3}"/>
              </c:ext>
            </c:extLst>
          </c:dPt>
          <c:dPt>
            <c:idx val="2"/>
            <c:marker>
              <c:symbol val="dash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55-4B7E-B514-93ACD3D725E3}"/>
              </c:ext>
            </c:extLst>
          </c:dPt>
          <c:cat>
            <c:strRef>
              <c:f>'UI-médias'!$L$13:$N$13</c:f>
              <c:strCache>
                <c:ptCount val="3"/>
                <c:pt idx="0">
                  <c:v>Initial</c:v>
                </c:pt>
                <c:pt idx="1">
                  <c:v>AT</c:v>
                </c:pt>
                <c:pt idx="2">
                  <c:v>CT</c:v>
                </c:pt>
              </c:strCache>
            </c:strRef>
          </c:cat>
          <c:val>
            <c:numRef>
              <c:f>'UI-médias'!$L$14:$N$14</c:f>
              <c:numCache>
                <c:formatCode>General</c:formatCode>
                <c:ptCount val="3"/>
                <c:pt idx="0">
                  <c:v>111.08233333333332</c:v>
                </c:pt>
                <c:pt idx="1">
                  <c:v>106.03433333333332</c:v>
                </c:pt>
                <c:pt idx="2">
                  <c:v>133.33500000000001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5-4B7E-B514-93ACD3D725E3}"/>
            </c:ext>
          </c:extLst>
        </c:ser>
        <c:ser>
          <c:idx val="1"/>
          <c:order val="1"/>
          <c:tx>
            <c:strRef>
              <c:f>'UI-médias'!$K$15</c:f>
              <c:strCache>
                <c:ptCount val="1"/>
                <c:pt idx="0">
                  <c:v>PE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diamond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55-4B7E-B514-93ACD3D725E3}"/>
              </c:ext>
            </c:extLst>
          </c:dPt>
          <c:dPt>
            <c:idx val="1"/>
            <c:marker>
              <c:symbol val="x"/>
              <c:size val="5"/>
              <c:spPr>
                <a:noFill/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55-4B7E-B514-93ACD3D725E3}"/>
              </c:ext>
            </c:extLst>
          </c:dPt>
          <c:dPt>
            <c:idx val="2"/>
            <c:marker>
              <c:symbol val="dash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55-4B7E-B514-93ACD3D725E3}"/>
              </c:ext>
            </c:extLst>
          </c:dPt>
          <c:cat>
            <c:strRef>
              <c:f>'UI-médias'!$L$13:$N$13</c:f>
              <c:strCache>
                <c:ptCount val="3"/>
                <c:pt idx="0">
                  <c:v>Initial</c:v>
                </c:pt>
                <c:pt idx="1">
                  <c:v>AT</c:v>
                </c:pt>
                <c:pt idx="2">
                  <c:v>CT</c:v>
                </c:pt>
              </c:strCache>
            </c:strRef>
          </c:cat>
          <c:val>
            <c:numRef>
              <c:f>'UI-médias'!$L$15:$N$15</c:f>
              <c:numCache>
                <c:formatCode>General</c:formatCode>
                <c:ptCount val="3"/>
                <c:pt idx="0">
                  <c:v>149.01533333333333</c:v>
                </c:pt>
                <c:pt idx="1">
                  <c:v>137.16666666666666</c:v>
                </c:pt>
                <c:pt idx="2">
                  <c:v>107.32599999999999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5-4B7E-B514-93ACD3D72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047136"/>
        <c:axId val="1785434656"/>
      </c:lineChart>
      <c:catAx>
        <c:axId val="19920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785434656"/>
        <c:crosses val="autoZero"/>
        <c:auto val="1"/>
        <c:lblAlgn val="ctr"/>
        <c:lblOffset val="100"/>
        <c:noMultiLvlLbl val="0"/>
      </c:catAx>
      <c:valAx>
        <c:axId val="1785434656"/>
        <c:scaling>
          <c:orientation val="minMax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992047136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>
              <a:lumMod val="95000"/>
              <a:lumOff val="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24ºC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'UI-médias'!$H$17</c:f>
              <c:strCache>
                <c:ptCount val="1"/>
                <c:pt idx="0">
                  <c:v>PC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diamond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5F-40A8-B7D2-63F934B35D37}"/>
              </c:ext>
            </c:extLst>
          </c:dPt>
          <c:dPt>
            <c:idx val="1"/>
            <c:marker>
              <c:symbol val="x"/>
              <c:size val="5"/>
              <c:spPr>
                <a:noFill/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5F-40A8-B7D2-63F934B35D37}"/>
              </c:ext>
            </c:extLst>
          </c:dPt>
          <c:dPt>
            <c:idx val="2"/>
            <c:marker>
              <c:symbol val="dash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5F-40A8-B7D2-63F934B35D37}"/>
              </c:ext>
            </c:extLst>
          </c:dPt>
          <c:cat>
            <c:strRef>
              <c:f>'UI-médias'!$G$18:$G$20</c:f>
              <c:strCache>
                <c:ptCount val="3"/>
                <c:pt idx="0">
                  <c:v>Initial</c:v>
                </c:pt>
                <c:pt idx="1">
                  <c:v>AT</c:v>
                </c:pt>
                <c:pt idx="2">
                  <c:v>CT</c:v>
                </c:pt>
              </c:strCache>
            </c:strRef>
          </c:cat>
          <c:val>
            <c:numRef>
              <c:f>'UI-médias'!$H$18:$H$20</c:f>
              <c:numCache>
                <c:formatCode>General</c:formatCode>
                <c:ptCount val="3"/>
                <c:pt idx="0">
                  <c:v>99.367000000000019</c:v>
                </c:pt>
                <c:pt idx="1">
                  <c:v>109.8356666666667</c:v>
                </c:pt>
                <c:pt idx="2">
                  <c:v>138.71166666666664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5F-40A8-B7D2-63F934B35D37}"/>
            </c:ext>
          </c:extLst>
        </c:ser>
        <c:ser>
          <c:idx val="1"/>
          <c:order val="1"/>
          <c:tx>
            <c:strRef>
              <c:f>'UI-médias'!$I$17</c:f>
              <c:strCache>
                <c:ptCount val="1"/>
                <c:pt idx="0">
                  <c:v>PE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diamond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5F-40A8-B7D2-63F934B35D37}"/>
              </c:ext>
            </c:extLst>
          </c:dPt>
          <c:dPt>
            <c:idx val="1"/>
            <c:marker>
              <c:symbol val="x"/>
              <c:size val="5"/>
              <c:spPr>
                <a:noFill/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5F-40A8-B7D2-63F934B35D37}"/>
              </c:ext>
            </c:extLst>
          </c:dPt>
          <c:dPt>
            <c:idx val="2"/>
            <c:marker>
              <c:symbol val="dash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5F-40A8-B7D2-63F934B35D37}"/>
              </c:ext>
            </c:extLst>
          </c:dPt>
          <c:cat>
            <c:strRef>
              <c:f>'UI-médias'!$G$18:$G$20</c:f>
              <c:strCache>
                <c:ptCount val="3"/>
                <c:pt idx="0">
                  <c:v>Initial</c:v>
                </c:pt>
                <c:pt idx="1">
                  <c:v>AT</c:v>
                </c:pt>
                <c:pt idx="2">
                  <c:v>CT</c:v>
                </c:pt>
              </c:strCache>
            </c:strRef>
          </c:cat>
          <c:val>
            <c:numRef>
              <c:f>'UI-médias'!$I$18:$I$20</c:f>
              <c:numCache>
                <c:formatCode>General</c:formatCode>
                <c:ptCount val="3"/>
                <c:pt idx="0">
                  <c:v>169.905</c:v>
                </c:pt>
                <c:pt idx="1">
                  <c:v>155.96433333333334</c:v>
                </c:pt>
                <c:pt idx="2">
                  <c:v>122.71633333333334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5F-40A8-B7D2-63F934B35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9444160"/>
        <c:axId val="1988069536"/>
      </c:lineChart>
      <c:catAx>
        <c:axId val="205944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988069536"/>
        <c:crosses val="autoZero"/>
        <c:auto val="1"/>
        <c:lblAlgn val="ctr"/>
        <c:lblOffset val="100"/>
        <c:noMultiLvlLbl val="0"/>
      </c:catAx>
      <c:valAx>
        <c:axId val="1988069536"/>
        <c:scaling>
          <c:orientation val="minMax"/>
          <c:max val="180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59444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>
              <a:lumMod val="95000"/>
              <a:lumOff val="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17ºC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'UI-médias'!$H$21</c:f>
              <c:strCache>
                <c:ptCount val="1"/>
                <c:pt idx="0">
                  <c:v>PC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diamond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B3-4320-B298-053CAEE55CE8}"/>
              </c:ext>
            </c:extLst>
          </c:dPt>
          <c:dPt>
            <c:idx val="1"/>
            <c:marker>
              <c:symbol val="x"/>
              <c:size val="5"/>
              <c:spPr>
                <a:noFill/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B3-4320-B298-053CAEE55CE8}"/>
              </c:ext>
            </c:extLst>
          </c:dPt>
          <c:dPt>
            <c:idx val="2"/>
            <c:marker>
              <c:symbol val="dash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B3-4320-B298-053CAEE55CE8}"/>
              </c:ext>
            </c:extLst>
          </c:dPt>
          <c:cat>
            <c:strRef>
              <c:f>'UI-médias'!$G$22:$G$24</c:f>
              <c:strCache>
                <c:ptCount val="3"/>
                <c:pt idx="0">
                  <c:v>Initial</c:v>
                </c:pt>
                <c:pt idx="1">
                  <c:v>AT</c:v>
                </c:pt>
                <c:pt idx="2">
                  <c:v>CT</c:v>
                </c:pt>
              </c:strCache>
            </c:strRef>
          </c:cat>
          <c:val>
            <c:numRef>
              <c:f>'UI-médias'!$H$22:$H$24</c:f>
              <c:numCache>
                <c:formatCode>General</c:formatCode>
                <c:ptCount val="3"/>
                <c:pt idx="0">
                  <c:v>108.17033333333335</c:v>
                </c:pt>
                <c:pt idx="1">
                  <c:v>140.22333333333333</c:v>
                </c:pt>
                <c:pt idx="2">
                  <c:v>138.81433333333334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B3-4320-B298-053CAEE55CE8}"/>
            </c:ext>
          </c:extLst>
        </c:ser>
        <c:ser>
          <c:idx val="1"/>
          <c:order val="1"/>
          <c:tx>
            <c:strRef>
              <c:f>'UI-médias'!$I$21</c:f>
              <c:strCache>
                <c:ptCount val="1"/>
                <c:pt idx="0">
                  <c:v>PE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diamond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B3-4320-B298-053CAEE55CE8}"/>
              </c:ext>
            </c:extLst>
          </c:dPt>
          <c:dPt>
            <c:idx val="1"/>
            <c:marker>
              <c:symbol val="x"/>
              <c:size val="5"/>
              <c:spPr>
                <a:noFill/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B3-4320-B298-053CAEE55CE8}"/>
              </c:ext>
            </c:extLst>
          </c:dPt>
          <c:dPt>
            <c:idx val="2"/>
            <c:marker>
              <c:symbol val="dash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B3-4320-B298-053CAEE55CE8}"/>
              </c:ext>
            </c:extLst>
          </c:dPt>
          <c:cat>
            <c:strRef>
              <c:f>'UI-médias'!$G$22:$G$24</c:f>
              <c:strCache>
                <c:ptCount val="3"/>
                <c:pt idx="0">
                  <c:v>Initial</c:v>
                </c:pt>
                <c:pt idx="1">
                  <c:v>AT</c:v>
                </c:pt>
                <c:pt idx="2">
                  <c:v>CT</c:v>
                </c:pt>
              </c:strCache>
            </c:strRef>
          </c:cat>
          <c:val>
            <c:numRef>
              <c:f>'UI-médias'!$I$22:$I$24</c:f>
              <c:numCache>
                <c:formatCode>General</c:formatCode>
                <c:ptCount val="3"/>
                <c:pt idx="0">
                  <c:v>141.99266666666668</c:v>
                </c:pt>
                <c:pt idx="1">
                  <c:v>159.58933333333331</c:v>
                </c:pt>
                <c:pt idx="2">
                  <c:v>143.05366666666669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B3-4320-B298-053CAEE55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956240"/>
        <c:axId val="1988068704"/>
      </c:lineChart>
      <c:catAx>
        <c:axId val="206095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988068704"/>
        <c:crosses val="autoZero"/>
        <c:auto val="1"/>
        <c:lblAlgn val="ctr"/>
        <c:lblOffset val="100"/>
        <c:noMultiLvlLbl val="0"/>
      </c:catAx>
      <c:valAx>
        <c:axId val="1988068704"/>
        <c:scaling>
          <c:orientation val="minMax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60956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>
              <a:lumMod val="95000"/>
              <a:lumOff val="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12ºC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'UI-médias'!$H$25</c:f>
              <c:strCache>
                <c:ptCount val="1"/>
                <c:pt idx="0">
                  <c:v>PC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dPt>
            <c:idx val="1"/>
            <c:marker>
              <c:symbol val="x"/>
              <c:size val="5"/>
              <c:spPr>
                <a:noFill/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C7-41E8-9F10-644D7A811A14}"/>
              </c:ext>
            </c:extLst>
          </c:dPt>
          <c:dPt>
            <c:idx val="2"/>
            <c:marker>
              <c:symbol val="dash"/>
              <c:size val="5"/>
              <c:spPr>
                <a:solidFill>
                  <a:schemeClr val="accent1"/>
                </a:solidFill>
                <a:ln w="25400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C7-41E8-9F10-644D7A811A14}"/>
              </c:ext>
            </c:extLst>
          </c:dPt>
          <c:cat>
            <c:strRef>
              <c:f>'UI-médias'!$G$26:$G$28</c:f>
              <c:strCache>
                <c:ptCount val="3"/>
                <c:pt idx="0">
                  <c:v>Initial</c:v>
                </c:pt>
                <c:pt idx="1">
                  <c:v>AT</c:v>
                </c:pt>
                <c:pt idx="2">
                  <c:v>CT</c:v>
                </c:pt>
              </c:strCache>
            </c:strRef>
          </c:cat>
          <c:val>
            <c:numRef>
              <c:f>'UI-médias'!$H$26:$H$28</c:f>
              <c:numCache>
                <c:formatCode>General</c:formatCode>
                <c:ptCount val="3"/>
                <c:pt idx="0">
                  <c:v>141.09233333333336</c:v>
                </c:pt>
                <c:pt idx="1">
                  <c:v>120.42066666666666</c:v>
                </c:pt>
                <c:pt idx="2">
                  <c:v>133.33500000000001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7-41E8-9F10-644D7A811A14}"/>
            </c:ext>
          </c:extLst>
        </c:ser>
        <c:ser>
          <c:idx val="1"/>
          <c:order val="1"/>
          <c:tx>
            <c:strRef>
              <c:f>'UI-médias'!$I$25</c:f>
              <c:strCache>
                <c:ptCount val="1"/>
                <c:pt idx="0">
                  <c:v>PE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dPt>
            <c:idx val="0"/>
            <c:marker>
              <c:symbol val="diamond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C7-41E8-9F10-644D7A811A14}"/>
              </c:ext>
            </c:extLst>
          </c:dPt>
          <c:dPt>
            <c:idx val="1"/>
            <c:marker>
              <c:symbol val="x"/>
              <c:size val="5"/>
              <c:spPr>
                <a:noFill/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C7-41E8-9F10-644D7A811A14}"/>
              </c:ext>
            </c:extLst>
          </c:dPt>
          <c:dPt>
            <c:idx val="2"/>
            <c:marker>
              <c:symbol val="dash"/>
              <c:size val="5"/>
              <c:spPr>
                <a:solidFill>
                  <a:schemeClr val="accent2"/>
                </a:solidFill>
                <a:ln w="25400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C7-41E8-9F10-644D7A811A14}"/>
              </c:ext>
            </c:extLst>
          </c:dPt>
          <c:cat>
            <c:strRef>
              <c:f>'UI-médias'!$G$26:$G$28</c:f>
              <c:strCache>
                <c:ptCount val="3"/>
                <c:pt idx="0">
                  <c:v>Initial</c:v>
                </c:pt>
                <c:pt idx="1">
                  <c:v>AT</c:v>
                </c:pt>
                <c:pt idx="2">
                  <c:v>CT</c:v>
                </c:pt>
              </c:strCache>
            </c:strRef>
          </c:cat>
          <c:val>
            <c:numRef>
              <c:f>'UI-médias'!$I$26:$I$28</c:f>
              <c:numCache>
                <c:formatCode>General</c:formatCode>
                <c:ptCount val="3"/>
                <c:pt idx="0">
                  <c:v>145.56933333333333</c:v>
                </c:pt>
                <c:pt idx="1">
                  <c:v>111.173</c:v>
                </c:pt>
                <c:pt idx="2">
                  <c:v>134.59566666666669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C7-41E8-9F10-644D7A811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753904"/>
        <c:axId val="1761826800"/>
      </c:lineChart>
      <c:catAx>
        <c:axId val="206075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1761826800"/>
        <c:crosses val="autoZero"/>
        <c:auto val="1"/>
        <c:lblAlgn val="ctr"/>
        <c:lblOffset val="100"/>
        <c:noMultiLvlLbl val="0"/>
      </c:catAx>
      <c:valAx>
        <c:axId val="1761826800"/>
        <c:scaling>
          <c:orientation val="minMax"/>
          <c:max val="180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206075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>
              <a:lumMod val="95000"/>
              <a:lumOff val="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23C-4FA9-A33B-8169CB184B4B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3C-4FA9-A33B-8169CB184B4B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3C-4FA9-A33B-8169CB184B4B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3C-4FA9-A33B-8169CB184B4B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23C-4FA9-A33B-8169CB184B4B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3C-4FA9-A33B-8169CB184B4B}"/>
              </c:ext>
            </c:extLst>
          </c:dPt>
          <c:dPt>
            <c:idx val="6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23C-4FA9-A33B-8169CB184B4B}"/>
              </c:ext>
            </c:extLst>
          </c:dPt>
          <c:dPt>
            <c:idx val="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3C-4FA9-A33B-8169CB184B4B}"/>
              </c:ext>
            </c:extLst>
          </c:dPt>
          <c:cat>
            <c:strRef>
              <c:f>'Cohen- UI'!$O$10:$V$10</c:f>
              <c:strCache>
                <c:ptCount val="8"/>
                <c:pt idx="0">
                  <c:v>12ºC CT</c:v>
                </c:pt>
                <c:pt idx="1">
                  <c:v>12ºC AT</c:v>
                </c:pt>
                <c:pt idx="2">
                  <c:v>17ºC CT</c:v>
                </c:pt>
                <c:pt idx="3">
                  <c:v>17ºC AT</c:v>
                </c:pt>
                <c:pt idx="4">
                  <c:v>24ºC CT</c:v>
                </c:pt>
                <c:pt idx="5">
                  <c:v>24ºC AT</c:v>
                </c:pt>
                <c:pt idx="6">
                  <c:v>30ºC CT</c:v>
                </c:pt>
                <c:pt idx="7">
                  <c:v>30ºC AT</c:v>
                </c:pt>
              </c:strCache>
            </c:strRef>
          </c:cat>
          <c:val>
            <c:numRef>
              <c:f>'Cohen- UI'!$O$11:$V$11</c:f>
              <c:numCache>
                <c:formatCode>General</c:formatCode>
                <c:ptCount val="8"/>
                <c:pt idx="0">
                  <c:v>-1.21817060278988</c:v>
                </c:pt>
                <c:pt idx="1">
                  <c:v>-4.4495254452429274</c:v>
                </c:pt>
                <c:pt idx="2">
                  <c:v>9.8172397648459211E-2</c:v>
                </c:pt>
                <c:pt idx="3">
                  <c:v>1.5200295032656528</c:v>
                </c:pt>
                <c:pt idx="4">
                  <c:v>4.5130824934247205</c:v>
                </c:pt>
                <c:pt idx="5">
                  <c:v>-1.2670558118166351</c:v>
                </c:pt>
                <c:pt idx="6">
                  <c:v>-5.2807342690313757</c:v>
                </c:pt>
                <c:pt idx="7">
                  <c:v>-1.3020907346429851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C-4FA9-A33B-8169CB184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9849008"/>
        <c:axId val="2061190944"/>
      </c:barChart>
      <c:catAx>
        <c:axId val="19998490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61190944"/>
        <c:crosses val="autoZero"/>
        <c:auto val="1"/>
        <c:lblAlgn val="ctr"/>
        <c:lblOffset val="100"/>
        <c:noMultiLvlLbl val="0"/>
      </c:catAx>
      <c:valAx>
        <c:axId val="20611909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9984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NK ATPase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Dn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65E-4FC5-AD63-0C558796B5BD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5E-4FC5-AD63-0C558796B5BD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5E-4FC5-AD63-0C558796B5BD}"/>
              </c:ext>
            </c:extLst>
          </c:dPt>
          <c:dPt>
            <c:idx val="3"/>
            <c:invertIfNegative val="0"/>
            <c:bubble3D val="0"/>
            <c:spPr>
              <a:pattFill prst="dkDnDiag"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65E-4FC5-AD63-0C558796B5B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D65E-4FC5-AD63-0C558796B5B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5E-4FC5-AD63-0C558796B5BD}"/>
              </c:ext>
            </c:extLst>
          </c:dPt>
          <c:dPt>
            <c:idx val="6"/>
            <c:invertIfNegative val="0"/>
            <c:bubble3D val="0"/>
            <c:spPr>
              <a:pattFill prst="dkDnDiag"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5E-4FC5-AD63-0C558796B5BD}"/>
              </c:ext>
            </c:extLst>
          </c:dPt>
          <c:dPt>
            <c:idx val="7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5E-4FC5-AD63-0C558796B5BD}"/>
              </c:ext>
            </c:extLst>
          </c:dPt>
          <c:dPt>
            <c:idx val="8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65E-4FC5-AD63-0C558796B5BD}"/>
              </c:ext>
            </c:extLst>
          </c:dPt>
          <c:dPt>
            <c:idx val="9"/>
            <c:invertIfNegative val="0"/>
            <c:bubble3D val="0"/>
            <c:spPr>
              <a:pattFill prst="dkDnDiag"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5E-4FC5-AD63-0C558796B5BD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65E-4FC5-AD63-0C558796B5BD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D65E-4FC5-AD63-0C558796B5BD}"/>
              </c:ext>
            </c:extLst>
          </c:dPt>
          <c:errBars>
            <c:errBarType val="both"/>
            <c:errValType val="cust"/>
            <c:noEndCap val="0"/>
            <c:plus>
              <c:numRef>
                <c:f>'NK ATPASE'!$E$18:$P$18</c:f>
                <c:numCache>
                  <c:formatCode>General</c:formatCode>
                  <c:ptCount val="12"/>
                  <c:pt idx="0">
                    <c:v>3.4911525227443616</c:v>
                  </c:pt>
                  <c:pt idx="1">
                    <c:v>2.8422778100049615</c:v>
                  </c:pt>
                  <c:pt idx="2">
                    <c:v>2.8731624099099435</c:v>
                  </c:pt>
                  <c:pt idx="3">
                    <c:v>1.2758919457434528</c:v>
                  </c:pt>
                  <c:pt idx="4">
                    <c:v>2.3505952619544552</c:v>
                  </c:pt>
                  <c:pt idx="5">
                    <c:v>3.9813670487556312</c:v>
                  </c:pt>
                  <c:pt idx="6">
                    <c:v>3.120101098443322</c:v>
                  </c:pt>
                  <c:pt idx="7">
                    <c:v>1.3989758600560174</c:v>
                  </c:pt>
                  <c:pt idx="8">
                    <c:v>2.3360533269188175</c:v>
                  </c:pt>
                  <c:pt idx="9">
                    <c:v>0.78846362094062683</c:v>
                  </c:pt>
                  <c:pt idx="10">
                    <c:v>4.3810154502746546</c:v>
                  </c:pt>
                  <c:pt idx="11">
                    <c:v>4.6958112076130494</c:v>
                  </c:pt>
                </c:numCache>
              </c:numRef>
            </c:plus>
            <c:minus>
              <c:numRef>
                <c:f>'NK ATPASE'!$E$18:$P$18</c:f>
                <c:numCache>
                  <c:formatCode>General</c:formatCode>
                  <c:ptCount val="12"/>
                  <c:pt idx="0">
                    <c:v>3.4911525227443616</c:v>
                  </c:pt>
                  <c:pt idx="1">
                    <c:v>2.8422778100049615</c:v>
                  </c:pt>
                  <c:pt idx="2">
                    <c:v>2.8731624099099435</c:v>
                  </c:pt>
                  <c:pt idx="3">
                    <c:v>1.2758919457434528</c:v>
                  </c:pt>
                  <c:pt idx="4">
                    <c:v>2.3505952619544552</c:v>
                  </c:pt>
                  <c:pt idx="5">
                    <c:v>3.9813670487556312</c:v>
                  </c:pt>
                  <c:pt idx="6">
                    <c:v>3.120101098443322</c:v>
                  </c:pt>
                  <c:pt idx="7">
                    <c:v>1.3989758600560174</c:v>
                  </c:pt>
                  <c:pt idx="8">
                    <c:v>2.3360533269188175</c:v>
                  </c:pt>
                  <c:pt idx="9">
                    <c:v>0.78846362094062683</c:v>
                  </c:pt>
                  <c:pt idx="10">
                    <c:v>4.3810154502746546</c:v>
                  </c:pt>
                  <c:pt idx="11">
                    <c:v>4.6958112076130494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'NK ATPASE'!$E$15:$P$16</c:f>
              <c:multiLvlStrCache>
                <c:ptCount val="12"/>
                <c:lvl>
                  <c:pt idx="0">
                    <c:v>INITIAL</c:v>
                  </c:pt>
                  <c:pt idx="1">
                    <c:v>AT</c:v>
                  </c:pt>
                  <c:pt idx="2">
                    <c:v>CT</c:v>
                  </c:pt>
                  <c:pt idx="3">
                    <c:v>INITIAL</c:v>
                  </c:pt>
                  <c:pt idx="4">
                    <c:v>AT</c:v>
                  </c:pt>
                  <c:pt idx="5">
                    <c:v>CT</c:v>
                  </c:pt>
                  <c:pt idx="6">
                    <c:v>INITIAL</c:v>
                  </c:pt>
                  <c:pt idx="7">
                    <c:v>AT</c:v>
                  </c:pt>
                  <c:pt idx="8">
                    <c:v>CT</c:v>
                  </c:pt>
                  <c:pt idx="9">
                    <c:v>INITIAL</c:v>
                  </c:pt>
                  <c:pt idx="10">
                    <c:v>AT</c:v>
                  </c:pt>
                  <c:pt idx="11">
                    <c:v>CT</c:v>
                  </c:pt>
                </c:lvl>
                <c:lvl>
                  <c:pt idx="0">
                    <c:v>30ºC</c:v>
                  </c:pt>
                  <c:pt idx="3">
                    <c:v>24ºC</c:v>
                  </c:pt>
                  <c:pt idx="6">
                    <c:v>17ºC</c:v>
                  </c:pt>
                  <c:pt idx="9">
                    <c:v>12ºC</c:v>
                  </c:pt>
                </c:lvl>
              </c:multiLvlStrCache>
            </c:multiLvlStrRef>
          </c:cat>
          <c:val>
            <c:numRef>
              <c:f>'NK ATPASE'!$E$17:$P$17</c:f>
              <c:numCache>
                <c:formatCode>General</c:formatCode>
                <c:ptCount val="12"/>
                <c:pt idx="0">
                  <c:v>13.449347449486282</c:v>
                </c:pt>
                <c:pt idx="1">
                  <c:v>11.589076004715588</c:v>
                </c:pt>
                <c:pt idx="2">
                  <c:v>14.860215553401313</c:v>
                </c:pt>
                <c:pt idx="3">
                  <c:v>11.06577315613699</c:v>
                </c:pt>
                <c:pt idx="4">
                  <c:v>11.529340946615292</c:v>
                </c:pt>
                <c:pt idx="5">
                  <c:v>15.548088030128957</c:v>
                </c:pt>
                <c:pt idx="6">
                  <c:v>7.6712974301199326</c:v>
                </c:pt>
                <c:pt idx="7">
                  <c:v>6.34660318831693</c:v>
                </c:pt>
                <c:pt idx="8">
                  <c:v>6.8788643289985885</c:v>
                </c:pt>
                <c:pt idx="9">
                  <c:v>9.4340307166393949</c:v>
                </c:pt>
                <c:pt idx="10">
                  <c:v>17.227069586453489</c:v>
                </c:pt>
                <c:pt idx="11">
                  <c:v>15.129551082240386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E-4FC5-AD63-0C558796B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6606703"/>
        <c:axId val="601707983"/>
      </c:barChart>
      <c:catAx>
        <c:axId val="346606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01707983"/>
        <c:crosses val="autoZero"/>
        <c:auto val="1"/>
        <c:lblAlgn val="ctr"/>
        <c:lblOffset val="100"/>
        <c:noMultiLvlLbl val="0"/>
      </c:catAx>
      <c:valAx>
        <c:axId val="60170798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/>
                  <a:t> mM Pi/h.mg of protein</a:t>
                </a:r>
              </a:p>
            </c:rich>
          </c:tx>
          <c:layout>
            <c:manualLayout>
              <c:xMode val="edge"/>
              <c:yMode val="edge"/>
              <c:x val="1.1258543005228067E-2"/>
              <c:y val="0.213889253426654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46606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>
              <a:lumMod val="95000"/>
              <a:lumOff val="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NK ATPase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BB-44C3-B3C3-C02ECB6203DD}"/>
              </c:ext>
            </c:extLst>
          </c:dPt>
          <c:dPt>
            <c:idx val="1"/>
            <c:invertIfNegative val="0"/>
            <c:bubble3D val="0"/>
            <c:spPr>
              <a:pattFill prst="smCheck">
                <a:fgClr>
                  <a:schemeClr val="tx1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9BB-44C3-B3C3-C02ECB6203DD}"/>
              </c:ext>
            </c:extLst>
          </c:dPt>
          <c:dPt>
            <c:idx val="2"/>
            <c:invertIfNegative val="0"/>
            <c:bubble3D val="0"/>
            <c:spPr>
              <a:pattFill prst="trellis">
                <a:fgClr>
                  <a:prstClr val="black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9BB-44C3-B3C3-C02ECB6203DD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9BB-44C3-B3C3-C02ECB6203D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9BB-44C3-B3C3-C02ECB6203DD}"/>
              </c:ext>
            </c:extLst>
          </c:dPt>
          <c:dPt>
            <c:idx val="5"/>
            <c:invertIfNegative val="0"/>
            <c:bubble3D val="0"/>
            <c:spPr>
              <a:pattFill prst="smCheck"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9BB-44C3-B3C3-C02ECB6203DD}"/>
              </c:ext>
            </c:extLst>
          </c:dPt>
          <c:dPt>
            <c:idx val="6"/>
            <c:invertIfNegative val="0"/>
            <c:bubble3D val="0"/>
            <c:spPr>
              <a:pattFill prst="trellis"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9BB-44C3-B3C3-C02ECB6203DD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9BB-44C3-B3C3-C02ECB6203DD}"/>
              </c:ext>
            </c:extLst>
          </c:dPt>
          <c:dPt>
            <c:idx val="8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BB-44C3-B3C3-C02ECB6203DD}"/>
              </c:ext>
            </c:extLst>
          </c:dPt>
          <c:dPt>
            <c:idx val="9"/>
            <c:invertIfNegative val="0"/>
            <c:bubble3D val="0"/>
            <c:spPr>
              <a:pattFill prst="smCheck"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B-44C3-B3C3-C02ECB6203DD}"/>
              </c:ext>
            </c:extLst>
          </c:dPt>
          <c:dPt>
            <c:idx val="10"/>
            <c:invertIfNegative val="0"/>
            <c:bubble3D val="0"/>
            <c:spPr>
              <a:pattFill prst="trellis"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BB-44C3-B3C3-C02ECB6203DD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9BB-44C3-B3C3-C02ECB6203DD}"/>
              </c:ext>
            </c:extLst>
          </c:dPt>
          <c:errBars>
            <c:errBarType val="both"/>
            <c:errValType val="cust"/>
            <c:noEndCap val="0"/>
            <c:plus>
              <c:numRef>
                <c:f>'NK ATPASE'!$E$50:$P$50</c:f>
                <c:numCache>
                  <c:formatCode>General</c:formatCode>
                  <c:ptCount val="12"/>
                  <c:pt idx="0">
                    <c:v>3.4911525227443616</c:v>
                  </c:pt>
                  <c:pt idx="1">
                    <c:v>1.2758919457434528</c:v>
                  </c:pt>
                  <c:pt idx="2">
                    <c:v>3.120101098443322</c:v>
                  </c:pt>
                  <c:pt idx="3">
                    <c:v>0.78846362094062683</c:v>
                  </c:pt>
                  <c:pt idx="4">
                    <c:v>2.8422778100049615</c:v>
                  </c:pt>
                  <c:pt idx="5">
                    <c:v>2.3505952619544552</c:v>
                  </c:pt>
                  <c:pt idx="6">
                    <c:v>1.3989758600560174</c:v>
                  </c:pt>
                  <c:pt idx="7">
                    <c:v>4.3810154502746546</c:v>
                  </c:pt>
                  <c:pt idx="8">
                    <c:v>2.8731624099099435</c:v>
                  </c:pt>
                  <c:pt idx="9">
                    <c:v>3.9813670487556312</c:v>
                  </c:pt>
                  <c:pt idx="10">
                    <c:v>2.3360533269188175</c:v>
                  </c:pt>
                  <c:pt idx="11">
                    <c:v>4.6958112076130494</c:v>
                  </c:pt>
                </c:numCache>
              </c:numRef>
            </c:plus>
            <c:minus>
              <c:numRef>
                <c:f>'NK ATPASE'!$E$50:$P$50</c:f>
                <c:numCache>
                  <c:formatCode>General</c:formatCode>
                  <c:ptCount val="12"/>
                  <c:pt idx="0">
                    <c:v>3.4911525227443616</c:v>
                  </c:pt>
                  <c:pt idx="1">
                    <c:v>1.2758919457434528</c:v>
                  </c:pt>
                  <c:pt idx="2">
                    <c:v>3.120101098443322</c:v>
                  </c:pt>
                  <c:pt idx="3">
                    <c:v>0.78846362094062683</c:v>
                  </c:pt>
                  <c:pt idx="4">
                    <c:v>2.8422778100049615</c:v>
                  </c:pt>
                  <c:pt idx="5">
                    <c:v>2.3505952619544552</c:v>
                  </c:pt>
                  <c:pt idx="6">
                    <c:v>1.3989758600560174</c:v>
                  </c:pt>
                  <c:pt idx="7">
                    <c:v>4.3810154502746546</c:v>
                  </c:pt>
                  <c:pt idx="8">
                    <c:v>2.8731624099099435</c:v>
                  </c:pt>
                  <c:pt idx="9">
                    <c:v>3.9813670487556312</c:v>
                  </c:pt>
                  <c:pt idx="10">
                    <c:v>2.3360533269188175</c:v>
                  </c:pt>
                  <c:pt idx="11">
                    <c:v>4.6958112076130494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'NK ATPASE'!$E$47:$P$48</c:f>
              <c:multiLvlStrCache>
                <c:ptCount val="12"/>
                <c:lvl>
                  <c:pt idx="0">
                    <c:v>30ºC</c:v>
                  </c:pt>
                  <c:pt idx="1">
                    <c:v>24ºC</c:v>
                  </c:pt>
                  <c:pt idx="2">
                    <c:v>17ºC</c:v>
                  </c:pt>
                  <c:pt idx="3">
                    <c:v>12ºC</c:v>
                  </c:pt>
                  <c:pt idx="4">
                    <c:v>30ºC</c:v>
                  </c:pt>
                  <c:pt idx="5">
                    <c:v>24ºC</c:v>
                  </c:pt>
                  <c:pt idx="6">
                    <c:v>17ºC</c:v>
                  </c:pt>
                  <c:pt idx="7">
                    <c:v>12ºC</c:v>
                  </c:pt>
                  <c:pt idx="8">
                    <c:v>30ºC</c:v>
                  </c:pt>
                  <c:pt idx="9">
                    <c:v>24ºC</c:v>
                  </c:pt>
                  <c:pt idx="10">
                    <c:v>17ºC</c:v>
                  </c:pt>
                  <c:pt idx="11">
                    <c:v>12ºC</c:v>
                  </c:pt>
                </c:lvl>
                <c:lvl>
                  <c:pt idx="0">
                    <c:v>INITIAL</c:v>
                  </c:pt>
                  <c:pt idx="4">
                    <c:v>AT</c:v>
                  </c:pt>
                  <c:pt idx="8">
                    <c:v>CT</c:v>
                  </c:pt>
                </c:lvl>
              </c:multiLvlStrCache>
            </c:multiLvlStrRef>
          </c:cat>
          <c:val>
            <c:numRef>
              <c:f>'NK ATPASE'!$E$49:$P$49</c:f>
              <c:numCache>
                <c:formatCode>General</c:formatCode>
                <c:ptCount val="12"/>
                <c:pt idx="0">
                  <c:v>13.449347449486282</c:v>
                </c:pt>
                <c:pt idx="1">
                  <c:v>11.06577315613699</c:v>
                </c:pt>
                <c:pt idx="2">
                  <c:v>7.6712974301199326</c:v>
                </c:pt>
                <c:pt idx="3">
                  <c:v>9.4340307166393949</c:v>
                </c:pt>
                <c:pt idx="4">
                  <c:v>11.589076004715588</c:v>
                </c:pt>
                <c:pt idx="5">
                  <c:v>11.529340946615292</c:v>
                </c:pt>
                <c:pt idx="6">
                  <c:v>6.34660318831693</c:v>
                </c:pt>
                <c:pt idx="7">
                  <c:v>17.227069586453489</c:v>
                </c:pt>
                <c:pt idx="8">
                  <c:v>14.860215553401313</c:v>
                </c:pt>
                <c:pt idx="9">
                  <c:v>15.548088030128957</c:v>
                </c:pt>
                <c:pt idx="10">
                  <c:v>6.8788643289985885</c:v>
                </c:pt>
                <c:pt idx="11">
                  <c:v>15.129551082240386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B-44C3-B3C3-C02ECB62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2718176"/>
        <c:axId val="752995792"/>
      </c:barChart>
      <c:catAx>
        <c:axId val="76271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752995792"/>
        <c:crosses val="autoZero"/>
        <c:auto val="1"/>
        <c:lblAlgn val="ctr"/>
        <c:lblOffset val="100"/>
        <c:noMultiLvlLbl val="0"/>
      </c:catAx>
      <c:valAx>
        <c:axId val="7529957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 sz="1200" b="0" i="0" baseline="0">
                    <a:effectLst/>
                  </a:rPr>
                  <a:t> mM Pi/h.mg of protein</a:t>
                </a:r>
                <a:endParaRPr lang="pt-BR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8.23045267489712E-3"/>
              <c:y val="0.194884441528142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762718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>
              <a:lumMod val="95000"/>
              <a:lumOff val="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604837</xdr:colOff>
      <xdr:row>12</xdr:row>
      <xdr:rowOff>152400</xdr:rowOff>
    </xdr:from>
    <xdr:to>
      <xdr:col>19</xdr:col>
      <xdr:colOff>576037</xdr:colOff>
      <xdr:row>24</xdr:row>
      <xdr:rowOff>9300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E703823-A01A-4B69-AF56-C454ACF6CE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604837</xdr:colOff>
      <xdr:row>12</xdr:row>
      <xdr:rowOff>152400</xdr:rowOff>
    </xdr:from>
    <xdr:to>
      <xdr:col>22</xdr:col>
      <xdr:colOff>576037</xdr:colOff>
      <xdr:row>24</xdr:row>
      <xdr:rowOff>9300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CE4A644-527F-4C4E-ABAB-C2DBFCE4D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604837</xdr:colOff>
      <xdr:row>23</xdr:row>
      <xdr:rowOff>152400</xdr:rowOff>
    </xdr:from>
    <xdr:to>
      <xdr:col>19</xdr:col>
      <xdr:colOff>576037</xdr:colOff>
      <xdr:row>35</xdr:row>
      <xdr:rowOff>9300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B26D7C3-2E54-4B6F-AD84-449274714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604837</xdr:colOff>
      <xdr:row>23</xdr:row>
      <xdr:rowOff>152400</xdr:rowOff>
    </xdr:from>
    <xdr:to>
      <xdr:col>22</xdr:col>
      <xdr:colOff>576037</xdr:colOff>
      <xdr:row>35</xdr:row>
      <xdr:rowOff>9300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CCB6CB8-2EDC-44E1-8630-7C45666A6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10</xdr:row>
      <xdr:rowOff>28575</xdr:rowOff>
    </xdr:from>
    <xdr:to>
      <xdr:col>11</xdr:col>
      <xdr:colOff>548269</xdr:colOff>
      <xdr:row>40</xdr:row>
      <xdr:rowOff>88960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9A5C41EB-5D61-48AC-AD88-FCC8F1198D9E}"/>
            </a:ext>
          </a:extLst>
        </xdr:cNvPr>
        <xdr:cNvGrpSpPr/>
      </xdr:nvGrpSpPr>
      <xdr:grpSpPr>
        <a:xfrm>
          <a:off x="3695700" y="1647825"/>
          <a:ext cx="3558169" cy="4918135"/>
          <a:chOff x="4421180" y="971105"/>
          <a:chExt cx="3558169" cy="4918135"/>
        </a:xfrm>
      </xdr:grpSpPr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5D0E8A84-FB32-4DA9-AE77-0FC2BFAC24E4}"/>
              </a:ext>
            </a:extLst>
          </xdr:cNvPr>
          <xdr:cNvGrpSpPr/>
        </xdr:nvGrpSpPr>
        <xdr:grpSpPr>
          <a:xfrm>
            <a:off x="4421180" y="971105"/>
            <a:ext cx="3558169" cy="4893384"/>
            <a:chOff x="4421180" y="971105"/>
            <a:chExt cx="3558169" cy="4893384"/>
          </a:xfrm>
        </xdr:grpSpPr>
        <xdr:grpSp>
          <xdr:nvGrpSpPr>
            <xdr:cNvPr id="14" name="Agrupar 13">
              <a:extLst>
                <a:ext uri="{FF2B5EF4-FFF2-40B4-BE49-F238E27FC236}">
                  <a16:creationId xmlns:a16="http://schemas.microsoft.com/office/drawing/2014/main" id="{10E5D2B5-5236-40CF-9765-AD4366E83347}"/>
                </a:ext>
              </a:extLst>
            </xdr:cNvPr>
            <xdr:cNvGrpSpPr/>
          </xdr:nvGrpSpPr>
          <xdr:grpSpPr>
            <a:xfrm>
              <a:off x="4421180" y="971105"/>
              <a:ext cx="3558169" cy="4893384"/>
              <a:chOff x="4421180" y="971105"/>
              <a:chExt cx="3558169" cy="4893384"/>
            </a:xfrm>
          </xdr:grpSpPr>
          <xdr:pic>
            <xdr:nvPicPr>
              <xdr:cNvPr id="16" name="Imagem 15">
                <a:extLst>
                  <a:ext uri="{FF2B5EF4-FFF2-40B4-BE49-F238E27FC236}">
                    <a16:creationId xmlns:a16="http://schemas.microsoft.com/office/drawing/2014/main" id="{908C2D76-5A2B-4A34-A355-547E24FD109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 rot="16200000">
                <a:off x="3809802" y="2206572"/>
                <a:ext cx="4572396" cy="2743438"/>
              </a:xfrm>
              <a:prstGeom prst="rect">
                <a:avLst/>
              </a:prstGeom>
            </xdr:spPr>
          </xdr:pic>
          <xdr:sp macro="" textlink="">
            <xdr:nvSpPr>
              <xdr:cNvPr id="17" name="CaixaDeTexto 21">
                <a:extLst>
                  <a:ext uri="{FF2B5EF4-FFF2-40B4-BE49-F238E27FC236}">
                    <a16:creationId xmlns:a16="http://schemas.microsoft.com/office/drawing/2014/main" id="{DE03B808-E647-4CA2-A61C-BBBD35D20379}"/>
                  </a:ext>
                </a:extLst>
              </xdr:cNvPr>
              <xdr:cNvSpPr txBox="1"/>
            </xdr:nvSpPr>
            <xdr:spPr>
              <a:xfrm>
                <a:off x="6307504" y="1545676"/>
                <a:ext cx="73710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30ºC AT</a:t>
                </a:r>
              </a:p>
            </xdr:txBody>
          </xdr:sp>
          <xdr:sp macro="" textlink="">
            <xdr:nvSpPr>
              <xdr:cNvPr id="18" name="CaixaDeTexto 24">
                <a:extLst>
                  <a:ext uri="{FF2B5EF4-FFF2-40B4-BE49-F238E27FC236}">
                    <a16:creationId xmlns:a16="http://schemas.microsoft.com/office/drawing/2014/main" id="{63E27F93-B9FF-4E08-AAC6-951EE2B1A098}"/>
                  </a:ext>
                </a:extLst>
              </xdr:cNvPr>
              <xdr:cNvSpPr txBox="1"/>
            </xdr:nvSpPr>
            <xdr:spPr>
              <a:xfrm>
                <a:off x="4771072" y="2108622"/>
                <a:ext cx="73710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30ºC CT</a:t>
                </a:r>
              </a:p>
            </xdr:txBody>
          </xdr:sp>
          <xdr:sp macro="" textlink="">
            <xdr:nvSpPr>
              <xdr:cNvPr id="19" name="CaixaDeTexto 25">
                <a:extLst>
                  <a:ext uri="{FF2B5EF4-FFF2-40B4-BE49-F238E27FC236}">
                    <a16:creationId xmlns:a16="http://schemas.microsoft.com/office/drawing/2014/main" id="{2BA366E4-298D-49A1-9BD9-160886229E15}"/>
                  </a:ext>
                </a:extLst>
              </xdr:cNvPr>
              <xdr:cNvSpPr txBox="1"/>
            </xdr:nvSpPr>
            <xdr:spPr>
              <a:xfrm>
                <a:off x="4999666" y="2631136"/>
                <a:ext cx="73710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24ºC AT</a:t>
                </a:r>
              </a:p>
            </xdr:txBody>
          </xdr:sp>
          <xdr:sp macro="" textlink="">
            <xdr:nvSpPr>
              <xdr:cNvPr id="20" name="CaixaDeTexto 26">
                <a:extLst>
                  <a:ext uri="{FF2B5EF4-FFF2-40B4-BE49-F238E27FC236}">
                    <a16:creationId xmlns:a16="http://schemas.microsoft.com/office/drawing/2014/main" id="{8A121989-1A65-451A-AD80-5066869D3A50}"/>
                  </a:ext>
                </a:extLst>
              </xdr:cNvPr>
              <xdr:cNvSpPr txBox="1"/>
            </xdr:nvSpPr>
            <xdr:spPr>
              <a:xfrm>
                <a:off x="7242241" y="3161453"/>
                <a:ext cx="73710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24ºC CT</a:t>
                </a:r>
              </a:p>
            </xdr:txBody>
          </xdr:sp>
          <xdr:sp macro="" textlink="">
            <xdr:nvSpPr>
              <xdr:cNvPr id="21" name="CaixaDeTexto 27">
                <a:extLst>
                  <a:ext uri="{FF2B5EF4-FFF2-40B4-BE49-F238E27FC236}">
                    <a16:creationId xmlns:a16="http://schemas.microsoft.com/office/drawing/2014/main" id="{2B4CD01E-C4A7-438B-9B92-FA8252486927}"/>
                  </a:ext>
                </a:extLst>
              </xdr:cNvPr>
              <xdr:cNvSpPr txBox="1"/>
            </xdr:nvSpPr>
            <xdr:spPr>
              <a:xfrm>
                <a:off x="4442932" y="3708217"/>
                <a:ext cx="73710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17ºC AT</a:t>
                </a:r>
              </a:p>
            </xdr:txBody>
          </xdr:sp>
          <xdr:sp macro="" textlink="">
            <xdr:nvSpPr>
              <xdr:cNvPr id="22" name="CaixaDeTexto 28">
                <a:extLst>
                  <a:ext uri="{FF2B5EF4-FFF2-40B4-BE49-F238E27FC236}">
                    <a16:creationId xmlns:a16="http://schemas.microsoft.com/office/drawing/2014/main" id="{9848CABD-F7E4-41C3-9DFE-A4FEBD8FF6C4}"/>
                  </a:ext>
                </a:extLst>
              </xdr:cNvPr>
              <xdr:cNvSpPr txBox="1"/>
            </xdr:nvSpPr>
            <xdr:spPr>
              <a:xfrm>
                <a:off x="4421180" y="4254982"/>
                <a:ext cx="73710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17ºC CT</a:t>
                </a:r>
              </a:p>
            </xdr:txBody>
          </xdr:sp>
          <xdr:sp macro="" textlink="">
            <xdr:nvSpPr>
              <xdr:cNvPr id="23" name="CaixaDeTexto 29">
                <a:extLst>
                  <a:ext uri="{FF2B5EF4-FFF2-40B4-BE49-F238E27FC236}">
                    <a16:creationId xmlns:a16="http://schemas.microsoft.com/office/drawing/2014/main" id="{6A0C020F-FE6B-4AF5-B08D-296356EC6928}"/>
                  </a:ext>
                </a:extLst>
              </xdr:cNvPr>
              <xdr:cNvSpPr txBox="1"/>
            </xdr:nvSpPr>
            <xdr:spPr>
              <a:xfrm>
                <a:off x="6311917" y="5316580"/>
                <a:ext cx="73710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12ºC CT</a:t>
                </a:r>
              </a:p>
            </xdr:txBody>
          </xdr:sp>
          <xdr:sp macro="" textlink="">
            <xdr:nvSpPr>
              <xdr:cNvPr id="24" name="CaixaDeTexto 30">
                <a:extLst>
                  <a:ext uri="{FF2B5EF4-FFF2-40B4-BE49-F238E27FC236}">
                    <a16:creationId xmlns:a16="http://schemas.microsoft.com/office/drawing/2014/main" id="{6F164151-E63F-42D7-9A76-5A8A0A401112}"/>
                  </a:ext>
                </a:extLst>
              </xdr:cNvPr>
              <xdr:cNvSpPr txBox="1"/>
            </xdr:nvSpPr>
            <xdr:spPr>
              <a:xfrm>
                <a:off x="6638601" y="4787058"/>
                <a:ext cx="737108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12ºC AT</a:t>
                </a:r>
              </a:p>
            </xdr:txBody>
          </xdr:sp>
          <xdr:sp macro="" textlink="">
            <xdr:nvSpPr>
              <xdr:cNvPr id="25" name="CaixaDeTexto 31">
                <a:extLst>
                  <a:ext uri="{FF2B5EF4-FFF2-40B4-BE49-F238E27FC236}">
                    <a16:creationId xmlns:a16="http://schemas.microsoft.com/office/drawing/2014/main" id="{010A1377-A798-4AE0-8279-FC914F9C2EF1}"/>
                  </a:ext>
                </a:extLst>
              </xdr:cNvPr>
              <xdr:cNvSpPr txBox="1"/>
            </xdr:nvSpPr>
            <xdr:spPr>
              <a:xfrm>
                <a:off x="5907862" y="971105"/>
                <a:ext cx="1013916" cy="33855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pt-B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t-BR" sz="16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PC</a:t>
                </a:r>
              </a:p>
            </xdr:txBody>
          </xdr:sp>
        </xdr:grpSp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7CDE8B49-7D8C-4D50-9ECF-4E47B685835A}"/>
                </a:ext>
              </a:extLst>
            </xdr:cNvPr>
            <xdr:cNvCxnSpPr>
              <a:cxnSpLocks/>
            </xdr:cNvCxnSpPr>
          </xdr:nvCxnSpPr>
          <xdr:spPr>
            <a:xfrm>
              <a:off x="6096000" y="1295861"/>
              <a:ext cx="0" cy="4266277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2066E00F-7781-4686-87C4-068AA98EB2EF}"/>
              </a:ext>
            </a:extLst>
          </xdr:cNvPr>
          <xdr:cNvGrpSpPr/>
        </xdr:nvGrpSpPr>
        <xdr:grpSpPr>
          <a:xfrm>
            <a:off x="4886134" y="5589919"/>
            <a:ext cx="2531709" cy="299321"/>
            <a:chOff x="4886134" y="5403307"/>
            <a:chExt cx="2531709" cy="299321"/>
          </a:xfrm>
          <a:solidFill>
            <a:schemeClr val="bg1"/>
          </a:solidFill>
        </xdr:grpSpPr>
        <xdr:sp macro="" textlink="">
          <xdr:nvSpPr>
            <xdr:cNvPr id="9" name="CaixaDeTexto 7">
              <a:extLst>
                <a:ext uri="{FF2B5EF4-FFF2-40B4-BE49-F238E27FC236}">
                  <a16:creationId xmlns:a16="http://schemas.microsoft.com/office/drawing/2014/main" id="{F72D275A-78CF-4BC1-AB71-656418678879}"/>
                </a:ext>
              </a:extLst>
            </xdr:cNvPr>
            <xdr:cNvSpPr txBox="1"/>
          </xdr:nvSpPr>
          <xdr:spPr>
            <a:xfrm>
              <a:off x="5971591" y="5410084"/>
              <a:ext cx="447870" cy="276999"/>
            </a:xfrm>
            <a:prstGeom prst="rect">
              <a:avLst/>
            </a:prstGeom>
            <a:grp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12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0</a:t>
              </a:r>
            </a:p>
          </xdr:txBody>
        </xdr:sp>
        <xdr:sp macro="" textlink="">
          <xdr:nvSpPr>
            <xdr:cNvPr id="10" name="CaixaDeTexto 8">
              <a:extLst>
                <a:ext uri="{FF2B5EF4-FFF2-40B4-BE49-F238E27FC236}">
                  <a16:creationId xmlns:a16="http://schemas.microsoft.com/office/drawing/2014/main" id="{FCFFE92B-946B-4843-95CB-F025442FC48E}"/>
                </a:ext>
              </a:extLst>
            </xdr:cNvPr>
            <xdr:cNvSpPr txBox="1"/>
          </xdr:nvSpPr>
          <xdr:spPr>
            <a:xfrm>
              <a:off x="6469225" y="5413192"/>
              <a:ext cx="447870" cy="276999"/>
            </a:xfrm>
            <a:prstGeom prst="rect">
              <a:avLst/>
            </a:prstGeom>
            <a:grp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12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+2</a:t>
              </a:r>
            </a:p>
          </xdr:txBody>
        </xdr:sp>
        <xdr:sp macro="" textlink="">
          <xdr:nvSpPr>
            <xdr:cNvPr id="11" name="CaixaDeTexto 9">
              <a:extLst>
                <a:ext uri="{FF2B5EF4-FFF2-40B4-BE49-F238E27FC236}">
                  <a16:creationId xmlns:a16="http://schemas.microsoft.com/office/drawing/2014/main" id="{62D3CE77-5519-40B1-8EAF-9DCD6013680A}"/>
                </a:ext>
              </a:extLst>
            </xdr:cNvPr>
            <xdr:cNvSpPr txBox="1"/>
          </xdr:nvSpPr>
          <xdr:spPr>
            <a:xfrm>
              <a:off x="6969973" y="5403307"/>
              <a:ext cx="447870" cy="276999"/>
            </a:xfrm>
            <a:prstGeom prst="rect">
              <a:avLst/>
            </a:prstGeom>
            <a:grp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12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+4</a:t>
              </a:r>
            </a:p>
          </xdr:txBody>
        </xdr:sp>
        <xdr:sp macro="" textlink="">
          <xdr:nvSpPr>
            <xdr:cNvPr id="12" name="CaixaDeTexto 10">
              <a:extLst>
                <a:ext uri="{FF2B5EF4-FFF2-40B4-BE49-F238E27FC236}">
                  <a16:creationId xmlns:a16="http://schemas.microsoft.com/office/drawing/2014/main" id="{9DD9A04B-8B2A-4229-87A2-F21D65FEA475}"/>
                </a:ext>
              </a:extLst>
            </xdr:cNvPr>
            <xdr:cNvSpPr txBox="1"/>
          </xdr:nvSpPr>
          <xdr:spPr>
            <a:xfrm>
              <a:off x="4886134" y="5425629"/>
              <a:ext cx="447870" cy="276999"/>
            </a:xfrm>
            <a:prstGeom prst="rect">
              <a:avLst/>
            </a:prstGeom>
            <a:grp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12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-4</a:t>
              </a:r>
            </a:p>
          </xdr:txBody>
        </xdr:sp>
        <xdr:sp macro="" textlink="">
          <xdr:nvSpPr>
            <xdr:cNvPr id="13" name="CaixaDeTexto 11">
              <a:extLst>
                <a:ext uri="{FF2B5EF4-FFF2-40B4-BE49-F238E27FC236}">
                  <a16:creationId xmlns:a16="http://schemas.microsoft.com/office/drawing/2014/main" id="{BF4188B3-F153-4F53-BB2E-E67ED928C222}"/>
                </a:ext>
              </a:extLst>
            </xdr:cNvPr>
            <xdr:cNvSpPr txBox="1"/>
          </xdr:nvSpPr>
          <xdr:spPr>
            <a:xfrm>
              <a:off x="5386882" y="5415744"/>
              <a:ext cx="447870" cy="276999"/>
            </a:xfrm>
            <a:prstGeom prst="rect">
              <a:avLst/>
            </a:prstGeom>
            <a:grpFill/>
          </xdr:spPr>
          <xdr:txBody>
            <a:bodyPr wrap="square" rtlCol="0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t-BR" sz="12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-2</a:t>
              </a:r>
            </a:p>
          </xdr:txBody>
        </xdr:sp>
      </xdr:grpSp>
    </xdr:grpSp>
    <xdr:clientData/>
  </xdr:twoCellAnchor>
  <xdr:twoCellAnchor>
    <xdr:from>
      <xdr:col>13</xdr:col>
      <xdr:colOff>295275</xdr:colOff>
      <xdr:row>19</xdr:row>
      <xdr:rowOff>0</xdr:rowOff>
    </xdr:from>
    <xdr:to>
      <xdr:col>20</xdr:col>
      <xdr:colOff>600075</xdr:colOff>
      <xdr:row>35</xdr:row>
      <xdr:rowOff>152400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E77662AC-11D5-4B0B-A148-04A8B8047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</xdr:colOff>
      <xdr:row>19</xdr:row>
      <xdr:rowOff>123825</xdr:rowOff>
    </xdr:from>
    <xdr:to>
      <xdr:col>16</xdr:col>
      <xdr:colOff>28575</xdr:colOff>
      <xdr:row>36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821F38-EA0E-4DBA-AA7C-0F23AA248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266700</xdr:colOff>
      <xdr:row>25</xdr:row>
      <xdr:rowOff>133350</xdr:rowOff>
    </xdr:from>
    <xdr:to>
      <xdr:col>26</xdr:col>
      <xdr:colOff>342900</xdr:colOff>
      <xdr:row>42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7F351B-A81F-4CF0-B871-7C139CECCF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72"/>
  <sheetViews>
    <sheetView topLeftCell="CA46" zoomScaleNormal="100" workbookViewId="0">
      <selection activeCell="CN69" sqref="CN69"/>
    </sheetView>
  </sheetViews>
  <sheetFormatPr defaultRowHeight="12.75" x14ac:dyDescent="0.2"/>
  <cols>
    <col min="1" max="1" width="20.5703125" bestFit="1" customWidth="1"/>
    <col min="5" max="5" width="6.5703125" bestFit="1" customWidth="1"/>
    <col min="6" max="7" width="5.5703125" bestFit="1" customWidth="1"/>
    <col min="10" max="10" width="9.140625" customWidth="1"/>
    <col min="11" max="11" width="6.5703125" bestFit="1" customWidth="1"/>
    <col min="12" max="12" width="3.5703125" bestFit="1" customWidth="1"/>
    <col min="13" max="13" width="3.7109375" customWidth="1"/>
    <col min="19" max="19" width="3.5703125" bestFit="1" customWidth="1"/>
    <col min="20" max="20" width="3.7109375" customWidth="1"/>
    <col min="21" max="21" width="21.7109375" bestFit="1" customWidth="1"/>
    <col min="25" max="25" width="6.5703125" bestFit="1" customWidth="1"/>
    <col min="26" max="26" width="3.5703125" bestFit="1" customWidth="1"/>
    <col min="27" max="27" width="3.42578125" customWidth="1"/>
    <col min="31" max="31" width="6.5703125" bestFit="1" customWidth="1"/>
    <col min="32" max="33" width="3.85546875" customWidth="1"/>
    <col min="41" max="41" width="21.7109375" bestFit="1" customWidth="1"/>
    <col min="45" max="45" width="6.5703125" bestFit="1" customWidth="1"/>
    <col min="46" max="47" width="4" customWidth="1"/>
    <col min="51" max="51" width="6.5703125" bestFit="1" customWidth="1"/>
    <col min="52" max="53" width="3.85546875" customWidth="1"/>
    <col min="56" max="56" width="11.7109375" customWidth="1"/>
    <col min="60" max="60" width="21.7109375" bestFit="1" customWidth="1"/>
    <col min="64" max="64" width="6.5703125" bestFit="1" customWidth="1"/>
    <col min="65" max="66" width="4" customWidth="1"/>
    <col min="70" max="70" width="6.5703125" bestFit="1" customWidth="1"/>
    <col min="71" max="72" width="4.28515625" customWidth="1"/>
    <col min="82" max="82" width="21.140625" bestFit="1" customWidth="1"/>
    <col min="109" max="110" width="12" bestFit="1" customWidth="1"/>
    <col min="111" max="111" width="17" bestFit="1" customWidth="1"/>
  </cols>
  <sheetData>
    <row r="1" spans="1:111" ht="25.5" x14ac:dyDescent="0.35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U1" s="36" t="s">
        <v>32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O1" s="36" t="s">
        <v>35</v>
      </c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H1" s="36" t="s">
        <v>36</v>
      </c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CC1" s="3" t="s">
        <v>31</v>
      </c>
      <c r="CD1" s="3"/>
      <c r="CE1" s="3" t="s">
        <v>0</v>
      </c>
      <c r="CF1" s="3" t="s">
        <v>44</v>
      </c>
      <c r="CG1" s="3" t="s">
        <v>1</v>
      </c>
      <c r="CH1" s="3" t="s">
        <v>4</v>
      </c>
      <c r="CI1" s="3" t="s">
        <v>6</v>
      </c>
      <c r="CJ1" s="3" t="s">
        <v>2</v>
      </c>
      <c r="CK1" s="3" t="s">
        <v>40</v>
      </c>
      <c r="CL1" s="3" t="s">
        <v>41</v>
      </c>
      <c r="CM1" s="3" t="s">
        <v>42</v>
      </c>
      <c r="CN1" s="3" t="s">
        <v>26</v>
      </c>
      <c r="CO1" s="3" t="s">
        <v>10</v>
      </c>
      <c r="CP1" s="3" t="s">
        <v>12</v>
      </c>
      <c r="CQ1" s="3" t="s">
        <v>16</v>
      </c>
      <c r="CR1" s="3" t="s">
        <v>17</v>
      </c>
      <c r="CS1" s="3" t="s">
        <v>7</v>
      </c>
      <c r="CT1" s="3" t="s">
        <v>8</v>
      </c>
      <c r="CU1" s="3" t="s">
        <v>9</v>
      </c>
      <c r="CV1" s="3" t="s">
        <v>13</v>
      </c>
      <c r="CW1" s="3" t="s">
        <v>14</v>
      </c>
      <c r="CX1" s="3" t="s">
        <v>15</v>
      </c>
      <c r="CY1" s="3"/>
      <c r="CZ1" s="3" t="s">
        <v>27</v>
      </c>
      <c r="DA1" s="3" t="s">
        <v>18</v>
      </c>
      <c r="DB1" s="3" t="s">
        <v>19</v>
      </c>
      <c r="DC1" s="3" t="s">
        <v>20</v>
      </c>
      <c r="DD1" s="3" t="s">
        <v>21</v>
      </c>
      <c r="DE1" s="3" t="s">
        <v>28</v>
      </c>
      <c r="DF1" s="3" t="s">
        <v>29</v>
      </c>
      <c r="DG1" s="3" t="s">
        <v>30</v>
      </c>
    </row>
    <row r="2" spans="1:111" s="4" customFormat="1" x14ac:dyDescent="0.2">
      <c r="B2" s="37">
        <v>0</v>
      </c>
      <c r="C2" s="37"/>
      <c r="D2" s="37"/>
      <c r="E2" s="21" t="s">
        <v>22</v>
      </c>
      <c r="F2" s="21" t="s">
        <v>37</v>
      </c>
      <c r="H2" s="37" t="s">
        <v>33</v>
      </c>
      <c r="I2" s="37"/>
      <c r="J2" s="37"/>
      <c r="K2" s="21" t="s">
        <v>22</v>
      </c>
      <c r="L2" s="21" t="s">
        <v>37</v>
      </c>
      <c r="N2" s="38" t="s">
        <v>34</v>
      </c>
      <c r="O2" s="38"/>
      <c r="P2" s="38"/>
      <c r="Q2" s="38"/>
      <c r="R2" s="21" t="s">
        <v>22</v>
      </c>
      <c r="S2" s="21" t="s">
        <v>37</v>
      </c>
      <c r="V2" s="37">
        <v>0</v>
      </c>
      <c r="W2" s="37"/>
      <c r="X2" s="37"/>
      <c r="Y2" s="21" t="s">
        <v>22</v>
      </c>
      <c r="Z2" s="21" t="s">
        <v>37</v>
      </c>
      <c r="AB2" s="37" t="s">
        <v>33</v>
      </c>
      <c r="AC2" s="37"/>
      <c r="AD2" s="37"/>
      <c r="AE2" s="21" t="s">
        <v>22</v>
      </c>
      <c r="AF2" s="21" t="s">
        <v>37</v>
      </c>
      <c r="AH2" s="38" t="s">
        <v>34</v>
      </c>
      <c r="AI2" s="38"/>
      <c r="AJ2" s="38"/>
      <c r="AK2" s="38"/>
      <c r="AL2" s="21" t="s">
        <v>22</v>
      </c>
      <c r="AM2" s="21" t="s">
        <v>37</v>
      </c>
      <c r="AP2" s="37">
        <v>0</v>
      </c>
      <c r="AQ2" s="37"/>
      <c r="AR2" s="37"/>
      <c r="AS2" s="21" t="s">
        <v>22</v>
      </c>
      <c r="AT2" s="21" t="s">
        <v>37</v>
      </c>
      <c r="AV2" s="37" t="s">
        <v>33</v>
      </c>
      <c r="AW2" s="37"/>
      <c r="AX2" s="37"/>
      <c r="AY2" s="21" t="s">
        <v>22</v>
      </c>
      <c r="AZ2" s="21" t="s">
        <v>37</v>
      </c>
      <c r="BB2" s="38" t="s">
        <v>34</v>
      </c>
      <c r="BC2" s="38"/>
      <c r="BD2" s="38"/>
      <c r="BE2" s="21" t="s">
        <v>22</v>
      </c>
      <c r="BF2" s="21" t="s">
        <v>37</v>
      </c>
      <c r="BI2" s="37">
        <v>0</v>
      </c>
      <c r="BJ2" s="37"/>
      <c r="BK2" s="37"/>
      <c r="BL2" s="21" t="s">
        <v>22</v>
      </c>
      <c r="BM2" s="21" t="s">
        <v>37</v>
      </c>
      <c r="BO2" s="37" t="s">
        <v>33</v>
      </c>
      <c r="BP2" s="37"/>
      <c r="BQ2" s="37"/>
      <c r="BR2" s="21" t="s">
        <v>22</v>
      </c>
      <c r="BS2" s="21" t="s">
        <v>37</v>
      </c>
      <c r="BU2" s="38" t="s">
        <v>34</v>
      </c>
      <c r="BV2" s="38"/>
      <c r="BW2" s="38"/>
      <c r="BX2" s="38"/>
      <c r="BY2" s="21" t="s">
        <v>22</v>
      </c>
      <c r="BZ2" s="21" t="s">
        <v>37</v>
      </c>
      <c r="CC2" s="22"/>
      <c r="CD2" s="22">
        <v>0</v>
      </c>
      <c r="CE2" s="22">
        <v>2.3420000000000001</v>
      </c>
      <c r="CF2" s="22">
        <v>3.06</v>
      </c>
      <c r="CG2" s="22">
        <v>23.164000000000001</v>
      </c>
      <c r="CH2" s="22">
        <v>26.55</v>
      </c>
      <c r="CI2" s="22">
        <v>1.601</v>
      </c>
      <c r="CJ2" s="22">
        <v>1.869</v>
      </c>
      <c r="CK2" s="22">
        <v>13.285</v>
      </c>
      <c r="CL2" s="22">
        <v>2.6920000000000002</v>
      </c>
      <c r="CM2" s="22">
        <v>1.06</v>
      </c>
      <c r="CN2" s="22">
        <v>0.249</v>
      </c>
      <c r="CO2" s="22">
        <v>0</v>
      </c>
      <c r="CP2" s="22">
        <v>0</v>
      </c>
      <c r="CQ2" s="22">
        <v>1.121</v>
      </c>
      <c r="CR2" s="22">
        <v>2.5499999999999998</v>
      </c>
      <c r="CS2" s="22">
        <v>8.8849999999999998</v>
      </c>
      <c r="CT2" s="22">
        <v>0</v>
      </c>
      <c r="CU2" s="22">
        <v>0.30299999999999999</v>
      </c>
      <c r="CV2" s="22">
        <v>1.119</v>
      </c>
      <c r="CW2" s="22">
        <v>0</v>
      </c>
      <c r="CX2" s="22">
        <v>3.1309999999999998</v>
      </c>
      <c r="CY2" s="22"/>
      <c r="CZ2" s="22">
        <v>62.95</v>
      </c>
      <c r="DA2" s="22">
        <v>17.846</v>
      </c>
      <c r="DB2" s="22">
        <v>19.205000000000002</v>
      </c>
      <c r="DC2" s="22">
        <v>3.6709999999999998</v>
      </c>
      <c r="DD2" s="22">
        <v>14.498000000000001</v>
      </c>
      <c r="DE2" s="22">
        <v>0.28349483717235902</v>
      </c>
      <c r="DF2" s="22">
        <v>0.92923717781827642</v>
      </c>
      <c r="DG2" s="22">
        <v>1.9984945427173504</v>
      </c>
    </row>
    <row r="3" spans="1:111" s="4" customFormat="1" x14ac:dyDescent="0.2">
      <c r="A3" s="2" t="s">
        <v>0</v>
      </c>
      <c r="B3" s="23">
        <v>2.3420000000000001</v>
      </c>
      <c r="C3" s="23">
        <v>1.4379999999999999</v>
      </c>
      <c r="D3" s="23">
        <v>0.46400000000000002</v>
      </c>
      <c r="E3" s="16">
        <f>B3*0</f>
        <v>0</v>
      </c>
      <c r="F3" s="16">
        <f t="shared" ref="F3:G7" si="0">C3*0</f>
        <v>0</v>
      </c>
      <c r="G3" s="16">
        <f t="shared" si="0"/>
        <v>0</v>
      </c>
      <c r="H3" s="23">
        <v>1.6970000000000001</v>
      </c>
      <c r="I3" s="23">
        <v>5.2670000000000003</v>
      </c>
      <c r="J3" s="23">
        <v>3.359</v>
      </c>
      <c r="K3" s="16">
        <f>H3*0</f>
        <v>0</v>
      </c>
      <c r="L3" s="16">
        <f t="shared" ref="L3:L7" si="1">I3*0</f>
        <v>0</v>
      </c>
      <c r="M3" s="16">
        <f t="shared" ref="M3:M7" si="2">J3*0</f>
        <v>0</v>
      </c>
      <c r="N3" s="23">
        <v>3.1949999999999998</v>
      </c>
      <c r="O3" s="23">
        <v>3.1949999999999998</v>
      </c>
      <c r="P3" s="23">
        <v>1.5980000000000001</v>
      </c>
      <c r="Q3" s="23">
        <v>1.1639999999999999</v>
      </c>
      <c r="R3" s="16">
        <f>O3*0</f>
        <v>0</v>
      </c>
      <c r="S3" s="16">
        <f t="shared" ref="S3:T7" si="3">P3*0</f>
        <v>0</v>
      </c>
      <c r="T3" s="16">
        <f t="shared" si="3"/>
        <v>0</v>
      </c>
      <c r="U3" s="2" t="s">
        <v>0</v>
      </c>
      <c r="V3" s="23">
        <v>2.5459999999999998</v>
      </c>
      <c r="W3" s="23">
        <v>1.167</v>
      </c>
      <c r="X3" s="23">
        <v>2.363</v>
      </c>
      <c r="Y3" s="16">
        <f>V3*0</f>
        <v>0</v>
      </c>
      <c r="Z3" s="16">
        <f t="shared" ref="Z3:AA7" si="4">W3*0</f>
        <v>0</v>
      </c>
      <c r="AA3" s="16">
        <f t="shared" si="4"/>
        <v>0</v>
      </c>
      <c r="AB3" s="23">
        <v>6.016</v>
      </c>
      <c r="AC3" s="23">
        <v>6.34</v>
      </c>
      <c r="AD3" s="23">
        <v>2.1949999999999998</v>
      </c>
      <c r="AE3" s="16">
        <f>AB3*0</f>
        <v>0</v>
      </c>
      <c r="AF3" s="16">
        <f t="shared" ref="AF3:AG7" si="5">AC3*0</f>
        <v>0</v>
      </c>
      <c r="AG3" s="16">
        <f t="shared" si="5"/>
        <v>0</v>
      </c>
      <c r="AH3" s="23">
        <v>1.7010000000000001</v>
      </c>
      <c r="AI3" s="23">
        <v>0</v>
      </c>
      <c r="AJ3" s="23">
        <v>2.89</v>
      </c>
      <c r="AK3" s="23">
        <v>1.407</v>
      </c>
      <c r="AL3" s="16">
        <f>AI3*0</f>
        <v>0</v>
      </c>
      <c r="AM3" s="16">
        <f t="shared" ref="AM3:AM7" si="6">AJ3*0</f>
        <v>0</v>
      </c>
      <c r="AN3" s="16">
        <f t="shared" ref="AN3:AN7" si="7">AK3*0</f>
        <v>0</v>
      </c>
      <c r="AO3" s="2" t="s">
        <v>0</v>
      </c>
      <c r="AP3" s="23">
        <v>2.363</v>
      </c>
      <c r="AQ3" s="23">
        <v>3.1080000000000001</v>
      </c>
      <c r="AR3" s="23">
        <v>3.581</v>
      </c>
      <c r="AS3" s="16">
        <f>AP3*0</f>
        <v>0</v>
      </c>
      <c r="AT3" s="16">
        <f t="shared" ref="AT3:AT7" si="8">AQ3*0</f>
        <v>0</v>
      </c>
      <c r="AU3" s="16">
        <f t="shared" ref="AU3:AU7" si="9">AR3*0</f>
        <v>0</v>
      </c>
      <c r="AV3" s="23">
        <v>2.4849999999999999</v>
      </c>
      <c r="AW3" s="23">
        <v>2.069</v>
      </c>
      <c r="AX3" s="23">
        <v>1.399</v>
      </c>
      <c r="AY3" s="16">
        <f>AV3*0</f>
        <v>0</v>
      </c>
      <c r="AZ3" s="16">
        <f t="shared" ref="AZ3:AZ7" si="10">AW3*0</f>
        <v>0</v>
      </c>
      <c r="BA3" s="16">
        <f t="shared" ref="BA3:BA7" si="11">AX3*0</f>
        <v>0</v>
      </c>
      <c r="BB3" s="23">
        <v>1.407</v>
      </c>
      <c r="BC3" s="23">
        <v>3.0760000000000001</v>
      </c>
      <c r="BD3" s="23">
        <v>1.4790000000000001</v>
      </c>
      <c r="BE3" s="16">
        <f>BB3*0</f>
        <v>0</v>
      </c>
      <c r="BF3" s="16">
        <f t="shared" ref="BF3:BF7" si="12">BC3*0</f>
        <v>0</v>
      </c>
      <c r="BG3" s="16">
        <f t="shared" ref="BG3:BG7" si="13">BD3*0</f>
        <v>0</v>
      </c>
      <c r="BH3" s="2" t="s">
        <v>0</v>
      </c>
      <c r="BI3" s="23">
        <v>1.3979999999999999</v>
      </c>
      <c r="BJ3" s="23">
        <v>3.4289999999999998</v>
      </c>
      <c r="BK3" s="23">
        <v>0.14399999999999999</v>
      </c>
      <c r="BL3" s="16">
        <f>BI3*0</f>
        <v>0</v>
      </c>
      <c r="BM3" s="16">
        <f t="shared" ref="BM3:BM7" si="14">BJ3*0</f>
        <v>0</v>
      </c>
      <c r="BN3" s="16">
        <f t="shared" ref="BN3:BN7" si="15">BK3*0</f>
        <v>0</v>
      </c>
      <c r="BO3" s="23">
        <v>3.8650000000000002</v>
      </c>
      <c r="BP3" s="23">
        <v>1.696</v>
      </c>
      <c r="BQ3" s="23">
        <v>1.522</v>
      </c>
      <c r="BR3" s="16">
        <f>BO3*0</f>
        <v>0</v>
      </c>
      <c r="BS3" s="16">
        <f t="shared" ref="BS3:BS7" si="16">BP3*0</f>
        <v>0</v>
      </c>
      <c r="BT3" s="16">
        <f t="shared" ref="BT3:BT7" si="17">BQ3*0</f>
        <v>0</v>
      </c>
      <c r="BU3" s="23">
        <v>3.1949999999999998</v>
      </c>
      <c r="BV3" s="23">
        <v>3.1949999999999998</v>
      </c>
      <c r="BW3" s="23">
        <v>1.5980000000000001</v>
      </c>
      <c r="BX3" s="23">
        <v>1.1639999999999999</v>
      </c>
      <c r="BY3" s="16">
        <f>BV3*0</f>
        <v>0</v>
      </c>
      <c r="BZ3" s="16">
        <f t="shared" ref="BZ3:BZ7" si="18">BW3*0</f>
        <v>0</v>
      </c>
      <c r="CA3" s="16">
        <f t="shared" ref="CA3:CA7" si="19">BX3*0</f>
        <v>0</v>
      </c>
      <c r="CC3" s="22"/>
      <c r="CD3" s="22"/>
      <c r="CE3" s="22">
        <v>1.4379999999999999</v>
      </c>
      <c r="CF3" s="22">
        <v>4.2240000000000002</v>
      </c>
      <c r="CG3" s="22">
        <v>21.734999999999999</v>
      </c>
      <c r="CH3" s="22">
        <v>17.143000000000001</v>
      </c>
      <c r="CI3" s="22">
        <v>2.6909999999999998</v>
      </c>
      <c r="CJ3" s="22">
        <v>2.3039999999999998</v>
      </c>
      <c r="CK3" s="22">
        <v>9.6460000000000008</v>
      </c>
      <c r="CL3" s="22">
        <v>2.9470000000000001</v>
      </c>
      <c r="CM3" s="22">
        <v>6.1219999999999999</v>
      </c>
      <c r="CN3" s="22">
        <v>0.90300000000000002</v>
      </c>
      <c r="CO3" s="22">
        <v>1.825</v>
      </c>
      <c r="CP3" s="22">
        <v>0.17899999999999999</v>
      </c>
      <c r="CQ3" s="22">
        <v>3.1509999999999998</v>
      </c>
      <c r="CR3" s="22">
        <v>4.9160000000000004</v>
      </c>
      <c r="CS3" s="22">
        <v>4.2030000000000003</v>
      </c>
      <c r="CT3" s="22">
        <v>1.859</v>
      </c>
      <c r="CU3" s="22">
        <v>3.88</v>
      </c>
      <c r="CV3" s="22">
        <v>1.9379999999999999</v>
      </c>
      <c r="CW3" s="22">
        <v>6.1349999999999998</v>
      </c>
      <c r="CX3" s="22">
        <v>2.38</v>
      </c>
      <c r="CY3" s="22"/>
      <c r="CZ3" s="22">
        <v>47.611000000000004</v>
      </c>
      <c r="DA3" s="22">
        <v>14.897000000000002</v>
      </c>
      <c r="DB3" s="22">
        <v>37.491</v>
      </c>
      <c r="DC3" s="22">
        <v>10.071</v>
      </c>
      <c r="DD3" s="22">
        <v>26.516999999999999</v>
      </c>
      <c r="DE3" s="22">
        <v>0.31288987838944782</v>
      </c>
      <c r="DF3" s="22">
        <v>0.39734869702061831</v>
      </c>
      <c r="DG3" s="22">
        <v>1.7772133526850507</v>
      </c>
    </row>
    <row r="4" spans="1:111" s="4" customFormat="1" x14ac:dyDescent="0.2">
      <c r="A4" s="2" t="s">
        <v>44</v>
      </c>
      <c r="B4" s="23">
        <v>3.06</v>
      </c>
      <c r="C4" s="23">
        <v>4.2240000000000002</v>
      </c>
      <c r="D4" s="23">
        <v>1.0529999999999999</v>
      </c>
      <c r="E4" s="16">
        <f>B4*0</f>
        <v>0</v>
      </c>
      <c r="F4" s="16">
        <f t="shared" si="0"/>
        <v>0</v>
      </c>
      <c r="G4" s="16">
        <f t="shared" si="0"/>
        <v>0</v>
      </c>
      <c r="H4" s="23">
        <v>0.55000000000000004</v>
      </c>
      <c r="I4" s="23">
        <v>8.1549999999999994</v>
      </c>
      <c r="J4" s="23">
        <v>3.1</v>
      </c>
      <c r="K4" s="16">
        <f>H4*0</f>
        <v>0</v>
      </c>
      <c r="L4" s="16">
        <f t="shared" si="1"/>
        <v>0</v>
      </c>
      <c r="M4" s="16">
        <f t="shared" si="2"/>
        <v>0</v>
      </c>
      <c r="N4" s="23">
        <v>0.83099999999999996</v>
      </c>
      <c r="O4" s="23">
        <v>0.83099999999999996</v>
      </c>
      <c r="P4" s="23">
        <v>0.221</v>
      </c>
      <c r="Q4" s="23">
        <v>0.75700000000000001</v>
      </c>
      <c r="R4" s="16">
        <f>O4*0</f>
        <v>0</v>
      </c>
      <c r="S4" s="16">
        <f t="shared" si="3"/>
        <v>0</v>
      </c>
      <c r="T4" s="16">
        <f t="shared" si="3"/>
        <v>0</v>
      </c>
      <c r="U4" s="2" t="s">
        <v>44</v>
      </c>
      <c r="V4" s="23">
        <v>0.219</v>
      </c>
      <c r="W4" s="23">
        <v>1.254</v>
      </c>
      <c r="X4" s="23">
        <v>0.26400000000000001</v>
      </c>
      <c r="Y4" s="16">
        <f>V4*0</f>
        <v>0</v>
      </c>
      <c r="Z4" s="16">
        <f t="shared" si="4"/>
        <v>0</v>
      </c>
      <c r="AA4" s="16">
        <f t="shared" si="4"/>
        <v>0</v>
      </c>
      <c r="AB4" s="23">
        <v>5.1639999999999997</v>
      </c>
      <c r="AC4" s="23">
        <v>9.6869999999999994</v>
      </c>
      <c r="AD4" s="23">
        <v>2.2789999999999999</v>
      </c>
      <c r="AE4" s="16">
        <f>AB4*0</f>
        <v>0</v>
      </c>
      <c r="AF4" s="16">
        <f t="shared" si="5"/>
        <v>0</v>
      </c>
      <c r="AG4" s="16">
        <f t="shared" si="5"/>
        <v>0</v>
      </c>
      <c r="AH4" s="23">
        <v>1.3979999999999999</v>
      </c>
      <c r="AI4" s="23">
        <v>3.1949999999999998</v>
      </c>
      <c r="AJ4" s="23">
        <v>0.623</v>
      </c>
      <c r="AK4" s="23">
        <v>0</v>
      </c>
      <c r="AL4" s="16">
        <f>AI4*0</f>
        <v>0</v>
      </c>
      <c r="AM4" s="16">
        <f t="shared" si="6"/>
        <v>0</v>
      </c>
      <c r="AN4" s="16">
        <f t="shared" si="7"/>
        <v>0</v>
      </c>
      <c r="AO4" s="2" t="s">
        <v>44</v>
      </c>
      <c r="AP4" s="23">
        <v>0.55400000000000005</v>
      </c>
      <c r="AQ4" s="23">
        <v>3.129</v>
      </c>
      <c r="AR4" s="23">
        <v>2.1040000000000001</v>
      </c>
      <c r="AS4" s="16">
        <f>AP4*0</f>
        <v>0</v>
      </c>
      <c r="AT4" s="16">
        <f t="shared" si="8"/>
        <v>0</v>
      </c>
      <c r="AU4" s="16">
        <f t="shared" si="9"/>
        <v>0</v>
      </c>
      <c r="AV4" s="23">
        <v>0.71599999999999997</v>
      </c>
      <c r="AW4" s="23">
        <v>0.66700000000000004</v>
      </c>
      <c r="AX4" s="23">
        <v>0.61499999999999999</v>
      </c>
      <c r="AY4" s="16">
        <f>AV4*0</f>
        <v>0</v>
      </c>
      <c r="AZ4" s="16">
        <f t="shared" si="10"/>
        <v>0</v>
      </c>
      <c r="BA4" s="16">
        <f t="shared" si="11"/>
        <v>0</v>
      </c>
      <c r="BB4" s="23">
        <v>0</v>
      </c>
      <c r="BC4" s="23">
        <v>1.101</v>
      </c>
      <c r="BD4" s="23">
        <v>0.40300000000000002</v>
      </c>
      <c r="BE4" s="16">
        <f>BB4*0</f>
        <v>0</v>
      </c>
      <c r="BF4" s="16">
        <f t="shared" si="12"/>
        <v>0</v>
      </c>
      <c r="BG4" s="16">
        <f t="shared" si="13"/>
        <v>0</v>
      </c>
      <c r="BH4" s="2" t="s">
        <v>44</v>
      </c>
      <c r="BI4" s="23">
        <v>0</v>
      </c>
      <c r="BJ4" s="23">
        <v>1.4490000000000001</v>
      </c>
      <c r="BK4" s="23">
        <v>1.3580000000000001</v>
      </c>
      <c r="BL4" s="16">
        <f>BI4*0</f>
        <v>0</v>
      </c>
      <c r="BM4" s="16">
        <f t="shared" si="14"/>
        <v>0</v>
      </c>
      <c r="BN4" s="16">
        <f t="shared" si="15"/>
        <v>0</v>
      </c>
      <c r="BO4" s="23">
        <v>2.0640000000000001</v>
      </c>
      <c r="BP4" s="23">
        <v>0.58799999999999997</v>
      </c>
      <c r="BQ4" s="23">
        <v>0.97799999999999998</v>
      </c>
      <c r="BR4" s="16">
        <f>BO4*0</f>
        <v>0</v>
      </c>
      <c r="BS4" s="16">
        <f t="shared" si="16"/>
        <v>0</v>
      </c>
      <c r="BT4" s="16">
        <f t="shared" si="17"/>
        <v>0</v>
      </c>
      <c r="BU4" s="23">
        <v>0.83099999999999996</v>
      </c>
      <c r="BV4" s="23">
        <v>0.83099999999999996</v>
      </c>
      <c r="BW4" s="23">
        <v>0.221</v>
      </c>
      <c r="BX4" s="23">
        <v>0.75700000000000001</v>
      </c>
      <c r="BY4" s="16">
        <f>BV4*0</f>
        <v>0</v>
      </c>
      <c r="BZ4" s="16">
        <f t="shared" si="18"/>
        <v>0</v>
      </c>
      <c r="CA4" s="16">
        <f t="shared" si="19"/>
        <v>0</v>
      </c>
      <c r="CC4" s="22"/>
      <c r="CD4" s="22"/>
      <c r="CE4" s="22">
        <v>0.46400000000000002</v>
      </c>
      <c r="CF4" s="22">
        <v>1.0529999999999999</v>
      </c>
      <c r="CG4" s="22">
        <v>24.667000000000002</v>
      </c>
      <c r="CH4" s="22">
        <v>15.492000000000001</v>
      </c>
      <c r="CI4" s="22">
        <v>0</v>
      </c>
      <c r="CJ4" s="22">
        <v>5.7</v>
      </c>
      <c r="CK4" s="22">
        <v>20.606999999999999</v>
      </c>
      <c r="CL4" s="22">
        <v>2.2400000000000002</v>
      </c>
      <c r="CM4" s="22">
        <v>8.6370000000000005</v>
      </c>
      <c r="CN4" s="22">
        <v>3.8809999999999998</v>
      </c>
      <c r="CO4" s="22">
        <v>0.52100000000000002</v>
      </c>
      <c r="CP4" s="22">
        <v>2.8370000000000002</v>
      </c>
      <c r="CQ4" s="22">
        <v>0</v>
      </c>
      <c r="CR4" s="22">
        <v>1.542</v>
      </c>
      <c r="CS4" s="22">
        <v>3.625</v>
      </c>
      <c r="CT4" s="22">
        <v>0</v>
      </c>
      <c r="CU4" s="22">
        <v>1.7270000000000001</v>
      </c>
      <c r="CV4" s="22">
        <v>0</v>
      </c>
      <c r="CW4" s="22">
        <v>0</v>
      </c>
      <c r="CX4" s="22">
        <v>2.375</v>
      </c>
      <c r="CY4" s="22"/>
      <c r="CZ4" s="22">
        <v>42.835000000000001</v>
      </c>
      <c r="DA4" s="22">
        <v>28.546999999999997</v>
      </c>
      <c r="DB4" s="22">
        <v>28.618000000000002</v>
      </c>
      <c r="DC4" s="22">
        <v>8.3730000000000011</v>
      </c>
      <c r="DD4" s="22">
        <v>16.364000000000001</v>
      </c>
      <c r="DE4" s="22">
        <v>0.6664409945138321</v>
      </c>
      <c r="DF4" s="22">
        <v>0.99751904395834767</v>
      </c>
      <c r="DG4" s="22">
        <v>0.75178337458145295</v>
      </c>
    </row>
    <row r="5" spans="1:111" s="4" customFormat="1" x14ac:dyDescent="0.2">
      <c r="A5" s="2" t="s">
        <v>1</v>
      </c>
      <c r="B5" s="23">
        <v>23.164000000000001</v>
      </c>
      <c r="C5" s="23">
        <v>21.734999999999999</v>
      </c>
      <c r="D5" s="23">
        <v>24.667000000000002</v>
      </c>
      <c r="E5" s="16">
        <f>B5*0</f>
        <v>0</v>
      </c>
      <c r="F5" s="16">
        <f t="shared" si="0"/>
        <v>0</v>
      </c>
      <c r="G5" s="16">
        <f t="shared" si="0"/>
        <v>0</v>
      </c>
      <c r="H5" s="23">
        <v>19.536999999999999</v>
      </c>
      <c r="I5" s="23">
        <v>15.961</v>
      </c>
      <c r="J5" s="23">
        <v>16.408999999999999</v>
      </c>
      <c r="K5" s="16">
        <f>H5*0</f>
        <v>0</v>
      </c>
      <c r="L5" s="16">
        <f t="shared" si="1"/>
        <v>0</v>
      </c>
      <c r="M5" s="16">
        <f t="shared" si="2"/>
        <v>0</v>
      </c>
      <c r="N5" s="23">
        <v>21.686</v>
      </c>
      <c r="O5" s="23">
        <v>21.686</v>
      </c>
      <c r="P5" s="23">
        <v>14.518000000000001</v>
      </c>
      <c r="Q5" s="23">
        <v>14.331</v>
      </c>
      <c r="R5" s="16">
        <f>O5*0</f>
        <v>0</v>
      </c>
      <c r="S5" s="16">
        <f t="shared" si="3"/>
        <v>0</v>
      </c>
      <c r="T5" s="16">
        <f t="shared" si="3"/>
        <v>0</v>
      </c>
      <c r="U5" s="2" t="s">
        <v>1</v>
      </c>
      <c r="V5" s="23">
        <v>33.081000000000003</v>
      </c>
      <c r="W5" s="23">
        <v>16.741</v>
      </c>
      <c r="X5" s="23">
        <v>19.305</v>
      </c>
      <c r="Y5" s="16">
        <f>V5*0</f>
        <v>0</v>
      </c>
      <c r="Z5" s="16">
        <f t="shared" si="4"/>
        <v>0</v>
      </c>
      <c r="AA5" s="16">
        <f t="shared" si="4"/>
        <v>0</v>
      </c>
      <c r="AB5" s="23">
        <v>17.771000000000001</v>
      </c>
      <c r="AC5" s="23">
        <v>11.679</v>
      </c>
      <c r="AD5" s="23">
        <v>18.538</v>
      </c>
      <c r="AE5" s="16">
        <f>AB5*0</f>
        <v>0</v>
      </c>
      <c r="AF5" s="16">
        <f t="shared" si="5"/>
        <v>0</v>
      </c>
      <c r="AG5" s="16">
        <f t="shared" si="5"/>
        <v>0</v>
      </c>
      <c r="AH5" s="23">
        <v>11.596</v>
      </c>
      <c r="AI5" s="23">
        <v>14.7</v>
      </c>
      <c r="AJ5" s="23">
        <v>18.106000000000002</v>
      </c>
      <c r="AK5" s="23">
        <v>9.86</v>
      </c>
      <c r="AL5" s="16">
        <f>AI5*0</f>
        <v>0</v>
      </c>
      <c r="AM5" s="16">
        <f t="shared" si="6"/>
        <v>0</v>
      </c>
      <c r="AN5" s="16">
        <f t="shared" si="7"/>
        <v>0</v>
      </c>
      <c r="AO5" s="2" t="s">
        <v>1</v>
      </c>
      <c r="AP5" s="23">
        <v>25.741</v>
      </c>
      <c r="AQ5" s="23">
        <v>22.934000000000001</v>
      </c>
      <c r="AR5" s="23">
        <v>31.376999999999999</v>
      </c>
      <c r="AS5" s="16">
        <f>AP5*0</f>
        <v>0</v>
      </c>
      <c r="AT5" s="16">
        <f t="shared" si="8"/>
        <v>0</v>
      </c>
      <c r="AU5" s="16">
        <f t="shared" si="9"/>
        <v>0</v>
      </c>
      <c r="AV5" s="23">
        <v>21.609000000000002</v>
      </c>
      <c r="AW5" s="23">
        <v>23.486999999999998</v>
      </c>
      <c r="AX5" s="23">
        <v>17.423999999999999</v>
      </c>
      <c r="AY5" s="16">
        <f>AV5*0</f>
        <v>0</v>
      </c>
      <c r="AZ5" s="16">
        <f t="shared" si="10"/>
        <v>0</v>
      </c>
      <c r="BA5" s="16">
        <f t="shared" si="11"/>
        <v>0</v>
      </c>
      <c r="BB5" s="23">
        <v>9.86</v>
      </c>
      <c r="BC5" s="23">
        <v>14.109</v>
      </c>
      <c r="BD5" s="23">
        <v>17.061</v>
      </c>
      <c r="BE5" s="16">
        <f>BB5*0</f>
        <v>0</v>
      </c>
      <c r="BF5" s="16">
        <f t="shared" si="12"/>
        <v>0</v>
      </c>
      <c r="BG5" s="16">
        <f t="shared" si="13"/>
        <v>0</v>
      </c>
      <c r="BH5" s="2" t="s">
        <v>1</v>
      </c>
      <c r="BI5" s="23">
        <v>20.152999999999999</v>
      </c>
      <c r="BJ5" s="23">
        <v>21.928000000000001</v>
      </c>
      <c r="BK5" s="23">
        <v>23.056000000000001</v>
      </c>
      <c r="BL5" s="16">
        <f>BI5*0</f>
        <v>0</v>
      </c>
      <c r="BM5" s="16">
        <f t="shared" si="14"/>
        <v>0</v>
      </c>
      <c r="BN5" s="16">
        <f t="shared" si="15"/>
        <v>0</v>
      </c>
      <c r="BO5" s="23">
        <v>16.141999999999999</v>
      </c>
      <c r="BP5" s="23">
        <v>19.494</v>
      </c>
      <c r="BQ5" s="23">
        <v>16.675999999999998</v>
      </c>
      <c r="BR5" s="16">
        <f>BO5*0</f>
        <v>0</v>
      </c>
      <c r="BS5" s="16">
        <f t="shared" si="16"/>
        <v>0</v>
      </c>
      <c r="BT5" s="16">
        <f t="shared" si="17"/>
        <v>0</v>
      </c>
      <c r="BU5" s="23">
        <v>21.686</v>
      </c>
      <c r="BV5" s="23">
        <v>21.686</v>
      </c>
      <c r="BW5" s="23">
        <v>14.518000000000001</v>
      </c>
      <c r="BX5" s="23">
        <v>14.331</v>
      </c>
      <c r="BY5" s="16">
        <f>BV5*0</f>
        <v>0</v>
      </c>
      <c r="BZ5" s="16">
        <f t="shared" si="18"/>
        <v>0</v>
      </c>
      <c r="CA5" s="16">
        <f t="shared" si="19"/>
        <v>0</v>
      </c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</row>
    <row r="6" spans="1:111" s="4" customFormat="1" x14ac:dyDescent="0.2">
      <c r="A6" s="2" t="s">
        <v>4</v>
      </c>
      <c r="B6" s="23">
        <v>26.55</v>
      </c>
      <c r="C6" s="23">
        <v>17.143000000000001</v>
      </c>
      <c r="D6" s="23">
        <v>15.492000000000001</v>
      </c>
      <c r="E6" s="16">
        <f>B6*0</f>
        <v>0</v>
      </c>
      <c r="F6" s="16">
        <f t="shared" si="0"/>
        <v>0</v>
      </c>
      <c r="G6" s="16">
        <f t="shared" si="0"/>
        <v>0</v>
      </c>
      <c r="H6" s="23">
        <v>10.593999999999999</v>
      </c>
      <c r="I6" s="23">
        <v>20.584</v>
      </c>
      <c r="J6" s="23">
        <v>17.821000000000002</v>
      </c>
      <c r="K6" s="16">
        <f>H6*0</f>
        <v>0</v>
      </c>
      <c r="L6" s="16">
        <f t="shared" si="1"/>
        <v>0</v>
      </c>
      <c r="M6" s="16">
        <f t="shared" si="2"/>
        <v>0</v>
      </c>
      <c r="N6" s="23">
        <v>32.018999999999998</v>
      </c>
      <c r="O6" s="23">
        <v>32.018999999999998</v>
      </c>
      <c r="P6" s="23">
        <v>20.478999999999999</v>
      </c>
      <c r="Q6" s="23">
        <v>22.908999999999999</v>
      </c>
      <c r="R6" s="16">
        <f>O6*0</f>
        <v>0</v>
      </c>
      <c r="S6" s="16">
        <f t="shared" si="3"/>
        <v>0</v>
      </c>
      <c r="T6" s="16">
        <f t="shared" si="3"/>
        <v>0</v>
      </c>
      <c r="U6" s="2" t="s">
        <v>4</v>
      </c>
      <c r="V6" s="23">
        <v>16.513999999999999</v>
      </c>
      <c r="W6" s="23">
        <v>21.719000000000001</v>
      </c>
      <c r="X6" s="23">
        <v>16.48</v>
      </c>
      <c r="Y6" s="16">
        <f>V6*0</f>
        <v>0</v>
      </c>
      <c r="Z6" s="16">
        <f t="shared" si="4"/>
        <v>0</v>
      </c>
      <c r="AA6" s="16">
        <f t="shared" si="4"/>
        <v>0</v>
      </c>
      <c r="AB6" s="23">
        <v>18.390999999999998</v>
      </c>
      <c r="AC6" s="23">
        <v>12.236000000000001</v>
      </c>
      <c r="AD6" s="23">
        <v>21.308</v>
      </c>
      <c r="AE6" s="16">
        <f>AB6*0</f>
        <v>0</v>
      </c>
      <c r="AF6" s="16">
        <f t="shared" si="5"/>
        <v>0</v>
      </c>
      <c r="AG6" s="16">
        <f t="shared" si="5"/>
        <v>0</v>
      </c>
      <c r="AH6" s="23">
        <v>19.561</v>
      </c>
      <c r="AI6" s="23">
        <v>15.2</v>
      </c>
      <c r="AJ6" s="23">
        <v>22.077999999999999</v>
      </c>
      <c r="AK6" s="23">
        <v>14.722999999999999</v>
      </c>
      <c r="AL6" s="16">
        <f>AI6*0</f>
        <v>0</v>
      </c>
      <c r="AM6" s="16">
        <f t="shared" si="6"/>
        <v>0</v>
      </c>
      <c r="AN6" s="16">
        <f t="shared" si="7"/>
        <v>0</v>
      </c>
      <c r="AO6" s="2" t="s">
        <v>4</v>
      </c>
      <c r="AP6" s="23">
        <v>13.821</v>
      </c>
      <c r="AQ6" s="23">
        <v>12.995999999999999</v>
      </c>
      <c r="AR6" s="23">
        <v>13.093999999999999</v>
      </c>
      <c r="AS6" s="16">
        <f>AP6*0</f>
        <v>0</v>
      </c>
      <c r="AT6" s="16">
        <f t="shared" si="8"/>
        <v>0</v>
      </c>
      <c r="AU6" s="16">
        <f t="shared" si="9"/>
        <v>0</v>
      </c>
      <c r="AV6" s="23">
        <v>13.314</v>
      </c>
      <c r="AW6" s="23">
        <v>17.207999999999998</v>
      </c>
      <c r="AX6" s="23">
        <v>17.335000000000001</v>
      </c>
      <c r="AY6" s="16">
        <f>AV6*0</f>
        <v>0</v>
      </c>
      <c r="AZ6" s="16">
        <f t="shared" si="10"/>
        <v>0</v>
      </c>
      <c r="BA6" s="16">
        <f t="shared" si="11"/>
        <v>0</v>
      </c>
      <c r="BB6" s="23">
        <v>14.722999999999999</v>
      </c>
      <c r="BC6" s="23">
        <v>20.427</v>
      </c>
      <c r="BD6" s="23">
        <v>19.765999999999998</v>
      </c>
      <c r="BE6" s="16">
        <f>BB6*0</f>
        <v>0</v>
      </c>
      <c r="BF6" s="16">
        <f t="shared" si="12"/>
        <v>0</v>
      </c>
      <c r="BG6" s="16">
        <f t="shared" si="13"/>
        <v>0</v>
      </c>
      <c r="BH6" s="2" t="s">
        <v>4</v>
      </c>
      <c r="BI6" s="23">
        <v>13.868</v>
      </c>
      <c r="BJ6" s="23">
        <v>15.858000000000001</v>
      </c>
      <c r="BK6" s="23">
        <v>17.018999999999998</v>
      </c>
      <c r="BL6" s="16">
        <f>BI6*0</f>
        <v>0</v>
      </c>
      <c r="BM6" s="16">
        <f t="shared" si="14"/>
        <v>0</v>
      </c>
      <c r="BN6" s="16">
        <f t="shared" si="15"/>
        <v>0</v>
      </c>
      <c r="BO6" s="23">
        <v>22.925000000000001</v>
      </c>
      <c r="BP6" s="23">
        <v>19.381</v>
      </c>
      <c r="BQ6" s="23">
        <v>18.863</v>
      </c>
      <c r="BR6" s="16">
        <f>BO6*0</f>
        <v>0</v>
      </c>
      <c r="BS6" s="16">
        <f t="shared" si="16"/>
        <v>0</v>
      </c>
      <c r="BT6" s="16">
        <f t="shared" si="17"/>
        <v>0</v>
      </c>
      <c r="BU6" s="23">
        <v>32.018999999999998</v>
      </c>
      <c r="BV6" s="23">
        <v>32.018999999999998</v>
      </c>
      <c r="BW6" s="23">
        <v>20.478999999999999</v>
      </c>
      <c r="BX6" s="23">
        <v>22.908999999999999</v>
      </c>
      <c r="BY6" s="16">
        <f>BV6*0</f>
        <v>0</v>
      </c>
      <c r="BZ6" s="16">
        <f t="shared" si="18"/>
        <v>0</v>
      </c>
      <c r="CA6" s="16">
        <f t="shared" si="19"/>
        <v>0</v>
      </c>
      <c r="CC6" s="22"/>
      <c r="CD6" s="22" t="s">
        <v>33</v>
      </c>
      <c r="CE6" s="22">
        <v>1.6970000000000001</v>
      </c>
      <c r="CF6" s="22">
        <v>0.55000000000000004</v>
      </c>
      <c r="CG6" s="22">
        <v>19.536999999999999</v>
      </c>
      <c r="CH6" s="22">
        <v>10.593999999999999</v>
      </c>
      <c r="CI6" s="22">
        <v>10.086</v>
      </c>
      <c r="CJ6" s="22">
        <v>3.5150000000000001</v>
      </c>
      <c r="CK6" s="22">
        <v>18.097999999999999</v>
      </c>
      <c r="CL6" s="22">
        <v>9.077</v>
      </c>
      <c r="CM6" s="22">
        <v>10.021000000000001</v>
      </c>
      <c r="CN6" s="22">
        <v>1.1879999999999999</v>
      </c>
      <c r="CO6" s="22">
        <v>0.51500000000000001</v>
      </c>
      <c r="CP6" s="22">
        <v>0.66300000000000003</v>
      </c>
      <c r="CQ6" s="22">
        <v>0.48</v>
      </c>
      <c r="CR6" s="22">
        <v>2.9220000000000002</v>
      </c>
      <c r="CS6" s="22">
        <v>0.44500000000000001</v>
      </c>
      <c r="CT6" s="22">
        <v>1.381</v>
      </c>
      <c r="CU6" s="22">
        <v>2.431</v>
      </c>
      <c r="CV6" s="22">
        <v>1.7050000000000001</v>
      </c>
      <c r="CW6" s="22">
        <v>0.76</v>
      </c>
      <c r="CX6" s="22">
        <v>1.6080000000000001</v>
      </c>
      <c r="CY6" s="22"/>
      <c r="CZ6" s="22">
        <v>44.588999999999999</v>
      </c>
      <c r="DA6" s="22">
        <v>31.030999999999999</v>
      </c>
      <c r="DB6" s="22">
        <v>24.379000000000005</v>
      </c>
      <c r="DC6" s="22">
        <v>4.84</v>
      </c>
      <c r="DD6" s="22">
        <v>18.351000000000003</v>
      </c>
      <c r="DE6" s="22">
        <v>0.69593397474713492</v>
      </c>
      <c r="DF6" s="22">
        <v>1.2728577874400095</v>
      </c>
      <c r="DG6" s="22">
        <v>0.58536854901094049</v>
      </c>
    </row>
    <row r="7" spans="1:111" s="4" customFormat="1" x14ac:dyDescent="0.2">
      <c r="A7" s="2" t="s">
        <v>6</v>
      </c>
      <c r="B7" s="23">
        <v>1.601</v>
      </c>
      <c r="C7" s="23">
        <v>2.6909999999999998</v>
      </c>
      <c r="D7" s="23">
        <v>0</v>
      </c>
      <c r="E7" s="16">
        <f>B7*0</f>
        <v>0</v>
      </c>
      <c r="F7" s="16">
        <f t="shared" si="0"/>
        <v>0</v>
      </c>
      <c r="G7" s="16">
        <f t="shared" si="0"/>
        <v>0</v>
      </c>
      <c r="H7" s="23">
        <v>10.086</v>
      </c>
      <c r="I7" s="23">
        <v>6.2480000000000002</v>
      </c>
      <c r="J7" s="23">
        <v>0.88200000000000001</v>
      </c>
      <c r="K7" s="16">
        <f>H7*0</f>
        <v>0</v>
      </c>
      <c r="L7" s="16">
        <f t="shared" si="1"/>
        <v>0</v>
      </c>
      <c r="M7" s="16">
        <f t="shared" si="2"/>
        <v>0</v>
      </c>
      <c r="N7" s="23">
        <v>7.33</v>
      </c>
      <c r="O7" s="23">
        <v>7.33</v>
      </c>
      <c r="P7" s="23">
        <v>4.9969999999999999</v>
      </c>
      <c r="Q7" s="23">
        <v>3.052</v>
      </c>
      <c r="R7" s="16">
        <f>O7*0</f>
        <v>0</v>
      </c>
      <c r="S7" s="16">
        <f t="shared" si="3"/>
        <v>0</v>
      </c>
      <c r="T7" s="16">
        <f t="shared" si="3"/>
        <v>0</v>
      </c>
      <c r="U7" s="2" t="s">
        <v>6</v>
      </c>
      <c r="V7" s="23">
        <v>1.591</v>
      </c>
      <c r="W7" s="23">
        <v>3.0169999999999999</v>
      </c>
      <c r="X7" s="23">
        <v>4.492</v>
      </c>
      <c r="Y7" s="16">
        <f>V7*0</f>
        <v>0</v>
      </c>
      <c r="Z7" s="16">
        <f t="shared" si="4"/>
        <v>0</v>
      </c>
      <c r="AA7" s="16">
        <f t="shared" si="4"/>
        <v>0</v>
      </c>
      <c r="AB7" s="23">
        <v>1.825</v>
      </c>
      <c r="AC7" s="23">
        <v>0.92300000000000004</v>
      </c>
      <c r="AD7" s="23">
        <v>3.68</v>
      </c>
      <c r="AE7" s="16">
        <f>AB7*0</f>
        <v>0</v>
      </c>
      <c r="AF7" s="16">
        <f t="shared" si="5"/>
        <v>0</v>
      </c>
      <c r="AG7" s="16">
        <f t="shared" si="5"/>
        <v>0</v>
      </c>
      <c r="AH7" s="23">
        <v>4.0979999999999999</v>
      </c>
      <c r="AI7" s="23">
        <v>1.4990000000000001</v>
      </c>
      <c r="AJ7" s="23">
        <v>4.7430000000000003</v>
      </c>
      <c r="AK7" s="23">
        <v>4</v>
      </c>
      <c r="AL7" s="16">
        <f>AI7*0</f>
        <v>0</v>
      </c>
      <c r="AM7" s="16">
        <f t="shared" si="6"/>
        <v>0</v>
      </c>
      <c r="AN7" s="16">
        <f t="shared" si="7"/>
        <v>0</v>
      </c>
      <c r="AO7" s="2" t="s">
        <v>6</v>
      </c>
      <c r="AP7" s="23">
        <v>3.069</v>
      </c>
      <c r="AQ7" s="23">
        <v>6.0000000000000001E-3</v>
      </c>
      <c r="AR7" s="23">
        <v>1.4059999999999999</v>
      </c>
      <c r="AS7" s="16">
        <f>AP7*0</f>
        <v>0</v>
      </c>
      <c r="AT7" s="16">
        <f t="shared" si="8"/>
        <v>0</v>
      </c>
      <c r="AU7" s="16">
        <f t="shared" si="9"/>
        <v>0</v>
      </c>
      <c r="AV7" s="23">
        <v>1.6</v>
      </c>
      <c r="AW7" s="23">
        <v>2.0289999999999999</v>
      </c>
      <c r="AX7" s="23">
        <v>2.6059999999999999</v>
      </c>
      <c r="AY7" s="16">
        <f>AV7*0</f>
        <v>0</v>
      </c>
      <c r="AZ7" s="16">
        <f t="shared" si="10"/>
        <v>0</v>
      </c>
      <c r="BA7" s="16">
        <f t="shared" si="11"/>
        <v>0</v>
      </c>
      <c r="BB7" s="23">
        <v>4</v>
      </c>
      <c r="BC7" s="23">
        <v>3.6760000000000002</v>
      </c>
      <c r="BD7" s="23">
        <v>2.4350000000000001</v>
      </c>
      <c r="BE7" s="16">
        <f>BB7*0</f>
        <v>0</v>
      </c>
      <c r="BF7" s="16">
        <f t="shared" si="12"/>
        <v>0</v>
      </c>
      <c r="BG7" s="16">
        <f t="shared" si="13"/>
        <v>0</v>
      </c>
      <c r="BH7" s="2" t="s">
        <v>6</v>
      </c>
      <c r="BI7" s="23">
        <v>2.2469999999999999</v>
      </c>
      <c r="BJ7" s="23">
        <v>3.073</v>
      </c>
      <c r="BK7" s="23">
        <v>1.9890000000000001</v>
      </c>
      <c r="BL7" s="16">
        <f>BI7*0</f>
        <v>0</v>
      </c>
      <c r="BM7" s="16">
        <f t="shared" si="14"/>
        <v>0</v>
      </c>
      <c r="BN7" s="16">
        <f t="shared" si="15"/>
        <v>0</v>
      </c>
      <c r="BO7" s="23">
        <v>6.1879999999999997</v>
      </c>
      <c r="BP7" s="23">
        <v>3.391</v>
      </c>
      <c r="BQ7" s="23">
        <v>0.41099999999999998</v>
      </c>
      <c r="BR7" s="16">
        <f>BO7*0</f>
        <v>0</v>
      </c>
      <c r="BS7" s="16">
        <f t="shared" si="16"/>
        <v>0</v>
      </c>
      <c r="BT7" s="16">
        <f t="shared" si="17"/>
        <v>0</v>
      </c>
      <c r="BU7" s="23">
        <v>7.33</v>
      </c>
      <c r="BV7" s="23">
        <v>7.33</v>
      </c>
      <c r="BW7" s="23">
        <v>4.9969999999999999</v>
      </c>
      <c r="BX7" s="23">
        <v>3.052</v>
      </c>
      <c r="BY7" s="16">
        <f>BV7*0</f>
        <v>0</v>
      </c>
      <c r="BZ7" s="16">
        <f t="shared" si="18"/>
        <v>0</v>
      </c>
      <c r="CA7" s="16">
        <f t="shared" si="19"/>
        <v>0</v>
      </c>
      <c r="CC7" s="22"/>
      <c r="CD7" s="22"/>
      <c r="CE7" s="22">
        <v>5.2670000000000003</v>
      </c>
      <c r="CF7" s="22">
        <v>8.1549999999999994</v>
      </c>
      <c r="CG7" s="22">
        <v>15.961</v>
      </c>
      <c r="CH7" s="22">
        <v>20.584</v>
      </c>
      <c r="CI7" s="22">
        <v>6.2480000000000002</v>
      </c>
      <c r="CJ7" s="22">
        <v>4.4710000000000001</v>
      </c>
      <c r="CK7" s="22">
        <v>9.32</v>
      </c>
      <c r="CL7" s="22">
        <v>2.72</v>
      </c>
      <c r="CM7" s="22">
        <v>0.46800000000000003</v>
      </c>
      <c r="CN7" s="22">
        <v>2.5470000000000002</v>
      </c>
      <c r="CO7" s="22">
        <v>0.41799999999999998</v>
      </c>
      <c r="CP7" s="22">
        <v>0</v>
      </c>
      <c r="CQ7" s="22">
        <v>1.5960000000000001</v>
      </c>
      <c r="CR7" s="22">
        <v>3.5950000000000002</v>
      </c>
      <c r="CS7" s="22">
        <v>8.4090000000000007</v>
      </c>
      <c r="CT7" s="22">
        <v>0</v>
      </c>
      <c r="CU7" s="22">
        <v>3.609</v>
      </c>
      <c r="CV7" s="22">
        <v>1.6E-2</v>
      </c>
      <c r="CW7" s="22">
        <v>0</v>
      </c>
      <c r="CX7" s="22">
        <v>0</v>
      </c>
      <c r="CY7" s="22"/>
      <c r="CZ7" s="22">
        <v>62.829000000000001</v>
      </c>
      <c r="DA7" s="22">
        <v>16.510999999999999</v>
      </c>
      <c r="DB7" s="22">
        <v>20.658000000000001</v>
      </c>
      <c r="DC7" s="22">
        <v>5.609</v>
      </c>
      <c r="DD7" s="22">
        <v>12.502000000000001</v>
      </c>
      <c r="DE7" s="22">
        <v>0.26279265944070412</v>
      </c>
      <c r="DF7" s="22">
        <v>0.79925452609158676</v>
      </c>
      <c r="DG7" s="22">
        <v>2.2085836909871244</v>
      </c>
    </row>
    <row r="8" spans="1:111" s="4" customFormat="1" x14ac:dyDescent="0.2">
      <c r="A8" s="2" t="s">
        <v>2</v>
      </c>
      <c r="B8" s="23">
        <v>1.869</v>
      </c>
      <c r="C8" s="23">
        <v>2.3039999999999998</v>
      </c>
      <c r="D8" s="23">
        <v>5.7</v>
      </c>
      <c r="E8" s="16">
        <f>B8*1</f>
        <v>1.869</v>
      </c>
      <c r="F8" s="16">
        <f t="shared" ref="F8:G10" si="20">C8*1</f>
        <v>2.3039999999999998</v>
      </c>
      <c r="G8" s="16">
        <f t="shared" si="20"/>
        <v>5.7</v>
      </c>
      <c r="H8" s="23">
        <v>3.5150000000000001</v>
      </c>
      <c r="I8" s="23">
        <v>4.4710000000000001</v>
      </c>
      <c r="J8" s="23">
        <v>2.1240000000000001</v>
      </c>
      <c r="K8" s="16">
        <f>H8*1</f>
        <v>3.5150000000000001</v>
      </c>
      <c r="L8" s="16">
        <f t="shared" ref="L8:L10" si="21">I8*1</f>
        <v>4.4710000000000001</v>
      </c>
      <c r="M8" s="16">
        <f t="shared" ref="M8:M10" si="22">J8*1</f>
        <v>2.1240000000000001</v>
      </c>
      <c r="N8" s="23">
        <v>1.2869999999999999</v>
      </c>
      <c r="O8" s="23">
        <v>1.2869999999999999</v>
      </c>
      <c r="P8" s="23">
        <v>3.7669999999999999</v>
      </c>
      <c r="Q8" s="23">
        <v>3.19</v>
      </c>
      <c r="R8" s="16">
        <f>O8*1</f>
        <v>1.2869999999999999</v>
      </c>
      <c r="S8" s="16">
        <f t="shared" ref="S8:T10" si="23">P8*1</f>
        <v>3.7669999999999999</v>
      </c>
      <c r="T8" s="16">
        <f t="shared" si="23"/>
        <v>3.19</v>
      </c>
      <c r="U8" s="2" t="s">
        <v>2</v>
      </c>
      <c r="V8" s="23">
        <v>3.7389999999999999</v>
      </c>
      <c r="W8" s="23">
        <v>3.3410000000000002</v>
      </c>
      <c r="X8" s="23">
        <v>0.88600000000000001</v>
      </c>
      <c r="Y8" s="16">
        <f>V8*1</f>
        <v>3.7389999999999999</v>
      </c>
      <c r="Z8" s="16">
        <f t="shared" ref="Z8:AA10" si="24">W8*1</f>
        <v>3.3410000000000002</v>
      </c>
      <c r="AA8" s="16">
        <f t="shared" si="24"/>
        <v>0.88600000000000001</v>
      </c>
      <c r="AB8" s="23">
        <v>1.7569999999999999</v>
      </c>
      <c r="AC8" s="23">
        <v>4.7290000000000001</v>
      </c>
      <c r="AD8" s="23">
        <v>1.7969999999999999</v>
      </c>
      <c r="AE8" s="16">
        <f>AB8*1</f>
        <v>1.7569999999999999</v>
      </c>
      <c r="AF8" s="16">
        <f t="shared" ref="AF8:AG10" si="25">AC8*1</f>
        <v>4.7290000000000001</v>
      </c>
      <c r="AG8" s="16">
        <f t="shared" si="25"/>
        <v>1.7969999999999999</v>
      </c>
      <c r="AH8" s="23">
        <v>3.1880000000000002</v>
      </c>
      <c r="AI8" s="23">
        <v>3.4089999999999998</v>
      </c>
      <c r="AJ8" s="23">
        <v>4.6550000000000002</v>
      </c>
      <c r="AK8" s="23">
        <v>2.95</v>
      </c>
      <c r="AL8" s="16">
        <f>AI8*1</f>
        <v>3.4089999999999998</v>
      </c>
      <c r="AM8" s="16">
        <f t="shared" ref="AM8:AM10" si="26">AJ8*1</f>
        <v>4.6550000000000002</v>
      </c>
      <c r="AN8" s="16">
        <f t="shared" ref="AN8:AN10" si="27">AK8*1</f>
        <v>2.95</v>
      </c>
      <c r="AO8" s="2" t="s">
        <v>2</v>
      </c>
      <c r="AP8" s="23">
        <v>6.6349999999999998</v>
      </c>
      <c r="AQ8" s="23">
        <v>3.3969999999999998</v>
      </c>
      <c r="AR8" s="23">
        <v>5.782</v>
      </c>
      <c r="AS8" s="16">
        <f>AP8*1</f>
        <v>6.6349999999999998</v>
      </c>
      <c r="AT8" s="16">
        <f t="shared" ref="AT8:AT10" si="28">AQ8*1</f>
        <v>3.3969999999999998</v>
      </c>
      <c r="AU8" s="16">
        <f t="shared" ref="AU8:AU10" si="29">AR8*1</f>
        <v>5.782</v>
      </c>
      <c r="AV8" s="23">
        <v>4.0339999999999998</v>
      </c>
      <c r="AW8" s="23">
        <v>3.968</v>
      </c>
      <c r="AX8" s="23">
        <v>1.5309999999999999</v>
      </c>
      <c r="AY8" s="16">
        <f>AV8*1</f>
        <v>4.0339999999999998</v>
      </c>
      <c r="AZ8" s="16">
        <f t="shared" ref="AZ8:AZ10" si="30">AW8*1</f>
        <v>3.968</v>
      </c>
      <c r="BA8" s="16">
        <f t="shared" ref="BA8:BA10" si="31">AX8*1</f>
        <v>1.5309999999999999</v>
      </c>
      <c r="BB8" s="23">
        <v>2.95</v>
      </c>
      <c r="BC8" s="23">
        <v>2.2490000000000001</v>
      </c>
      <c r="BD8" s="23">
        <v>3.9169999999999998</v>
      </c>
      <c r="BE8" s="16">
        <f>BB8*1</f>
        <v>2.95</v>
      </c>
      <c r="BF8" s="16">
        <f t="shared" ref="BF8:BF10" si="32">BC8*1</f>
        <v>2.2490000000000001</v>
      </c>
      <c r="BG8" s="16">
        <f t="shared" ref="BG8:BG10" si="33">BD8*1</f>
        <v>3.9169999999999998</v>
      </c>
      <c r="BH8" s="2" t="s">
        <v>2</v>
      </c>
      <c r="BI8" s="23">
        <v>3.5539999999999998</v>
      </c>
      <c r="BJ8" s="23">
        <v>3.173</v>
      </c>
      <c r="BK8" s="23">
        <v>6.1559999999999997</v>
      </c>
      <c r="BL8" s="16">
        <f>BI8*1</f>
        <v>3.5539999999999998</v>
      </c>
      <c r="BM8" s="16">
        <f t="shared" ref="BM8:BM10" si="34">BJ8*1</f>
        <v>3.173</v>
      </c>
      <c r="BN8" s="16">
        <f t="shared" ref="BN8:BN10" si="35">BK8*1</f>
        <v>6.1559999999999997</v>
      </c>
      <c r="BO8" s="23">
        <v>3.5659999999999998</v>
      </c>
      <c r="BP8" s="23">
        <v>3.0259999999999998</v>
      </c>
      <c r="BQ8" s="23">
        <v>3.4220000000000002</v>
      </c>
      <c r="BR8" s="16">
        <f>BO8*1</f>
        <v>3.5659999999999998</v>
      </c>
      <c r="BS8" s="16">
        <f t="shared" ref="BS8:BS10" si="36">BP8*1</f>
        <v>3.0259999999999998</v>
      </c>
      <c r="BT8" s="16">
        <f t="shared" ref="BT8:BT10" si="37">BQ8*1</f>
        <v>3.4220000000000002</v>
      </c>
      <c r="BU8" s="23">
        <v>1.2869999999999999</v>
      </c>
      <c r="BV8" s="23">
        <v>1.2869999999999999</v>
      </c>
      <c r="BW8" s="23">
        <v>3.7669999999999999</v>
      </c>
      <c r="BX8" s="23">
        <v>3.19</v>
      </c>
      <c r="BY8" s="16">
        <f>BV8*1</f>
        <v>1.2869999999999999</v>
      </c>
      <c r="BZ8" s="16">
        <f t="shared" ref="BZ8:BZ10" si="38">BW8*1</f>
        <v>3.7669999999999999</v>
      </c>
      <c r="CA8" s="16">
        <f t="shared" ref="CA8:CA10" si="39">BX8*1</f>
        <v>3.19</v>
      </c>
      <c r="CC8" s="22"/>
      <c r="CD8" s="22"/>
      <c r="CE8" s="22">
        <v>3.359</v>
      </c>
      <c r="CF8" s="22">
        <v>3.1</v>
      </c>
      <c r="CG8" s="22">
        <v>16.408999999999999</v>
      </c>
      <c r="CH8" s="22">
        <v>17.821000000000002</v>
      </c>
      <c r="CI8" s="22">
        <v>0.88200000000000001</v>
      </c>
      <c r="CJ8" s="22">
        <v>2.1240000000000001</v>
      </c>
      <c r="CK8" s="22">
        <v>12.234</v>
      </c>
      <c r="CL8" s="22">
        <v>2.99</v>
      </c>
      <c r="CM8" s="22">
        <v>3.9430000000000001</v>
      </c>
      <c r="CN8" s="22">
        <v>3.53</v>
      </c>
      <c r="CO8" s="22">
        <v>0.70799999999999996</v>
      </c>
      <c r="CP8" s="22">
        <v>0.58299999999999996</v>
      </c>
      <c r="CQ8" s="22">
        <v>0.21</v>
      </c>
      <c r="CR8" s="22">
        <v>2.6269999999999998</v>
      </c>
      <c r="CS8" s="22">
        <v>6.8780000000000001</v>
      </c>
      <c r="CT8" s="22">
        <v>9.0999999999999998E-2</v>
      </c>
      <c r="CU8" s="22">
        <v>3.1579999999999999</v>
      </c>
      <c r="CV8" s="22">
        <v>7.0940000000000003</v>
      </c>
      <c r="CW8" s="22">
        <v>1.1639999999999999</v>
      </c>
      <c r="CX8" s="22">
        <v>5.335</v>
      </c>
      <c r="CY8" s="22"/>
      <c r="CZ8" s="22">
        <v>44.466000000000001</v>
      </c>
      <c r="DA8" s="22">
        <v>17.347999999999999</v>
      </c>
      <c r="DB8" s="22">
        <v>38.186000000000007</v>
      </c>
      <c r="DC8" s="22">
        <v>6.9930000000000003</v>
      </c>
      <c r="DD8" s="22">
        <v>27.663</v>
      </c>
      <c r="DE8" s="22">
        <v>0.39014078172086536</v>
      </c>
      <c r="DF8" s="22">
        <v>0.45430262399832388</v>
      </c>
      <c r="DG8" s="22">
        <v>1.4566781101847313</v>
      </c>
    </row>
    <row r="9" spans="1:111" s="4" customFormat="1" x14ac:dyDescent="0.2">
      <c r="A9" s="2" t="s">
        <v>40</v>
      </c>
      <c r="B9" s="23">
        <v>13.285</v>
      </c>
      <c r="C9" s="23">
        <v>9.6460000000000008</v>
      </c>
      <c r="D9" s="23">
        <v>20.606999999999999</v>
      </c>
      <c r="E9" s="16">
        <f>B9*1</f>
        <v>13.285</v>
      </c>
      <c r="F9" s="16">
        <f t="shared" si="20"/>
        <v>9.6460000000000008</v>
      </c>
      <c r="G9" s="16">
        <f t="shared" si="20"/>
        <v>20.606999999999999</v>
      </c>
      <c r="H9" s="23">
        <v>18.097999999999999</v>
      </c>
      <c r="I9" s="23">
        <v>9.32</v>
      </c>
      <c r="J9" s="23">
        <v>12.234</v>
      </c>
      <c r="K9" s="16">
        <f>H9*1</f>
        <v>18.097999999999999</v>
      </c>
      <c r="L9" s="16">
        <f t="shared" si="21"/>
        <v>9.32</v>
      </c>
      <c r="M9" s="16">
        <f t="shared" si="22"/>
        <v>12.234</v>
      </c>
      <c r="N9" s="23">
        <v>8.8290000000000006</v>
      </c>
      <c r="O9" s="23">
        <v>8.8290000000000006</v>
      </c>
      <c r="P9" s="23">
        <v>10.342000000000001</v>
      </c>
      <c r="Q9" s="23">
        <v>14.183</v>
      </c>
      <c r="R9" s="16">
        <f>O9*1</f>
        <v>8.8290000000000006</v>
      </c>
      <c r="S9" s="16">
        <f t="shared" si="23"/>
        <v>10.342000000000001</v>
      </c>
      <c r="T9" s="16">
        <f t="shared" si="23"/>
        <v>14.183</v>
      </c>
      <c r="U9" s="2" t="s">
        <v>40</v>
      </c>
      <c r="V9" s="23">
        <v>17.834</v>
      </c>
      <c r="W9" s="23">
        <v>9.1560000000000006</v>
      </c>
      <c r="X9" s="23">
        <v>14.815</v>
      </c>
      <c r="Y9" s="16">
        <f>V9*1</f>
        <v>17.834</v>
      </c>
      <c r="Z9" s="16">
        <f t="shared" si="24"/>
        <v>9.1560000000000006</v>
      </c>
      <c r="AA9" s="16">
        <f t="shared" si="24"/>
        <v>14.815</v>
      </c>
      <c r="AB9" s="23">
        <v>10.382999999999999</v>
      </c>
      <c r="AC9" s="23">
        <v>6.7519999999999998</v>
      </c>
      <c r="AD9" s="23">
        <v>15.164</v>
      </c>
      <c r="AE9" s="16">
        <f>AB9*1</f>
        <v>10.382999999999999</v>
      </c>
      <c r="AF9" s="16">
        <f t="shared" si="25"/>
        <v>6.7519999999999998</v>
      </c>
      <c r="AG9" s="16">
        <f t="shared" si="25"/>
        <v>15.164</v>
      </c>
      <c r="AH9" s="23">
        <v>11.234</v>
      </c>
      <c r="AI9" s="23">
        <v>24.382000000000001</v>
      </c>
      <c r="AJ9" s="23">
        <v>8.516</v>
      </c>
      <c r="AK9" s="23">
        <v>13.394</v>
      </c>
      <c r="AL9" s="16">
        <f>AI9*1</f>
        <v>24.382000000000001</v>
      </c>
      <c r="AM9" s="16">
        <f t="shared" si="26"/>
        <v>8.516</v>
      </c>
      <c r="AN9" s="16">
        <f t="shared" si="27"/>
        <v>13.394</v>
      </c>
      <c r="AO9" s="2" t="s">
        <v>40</v>
      </c>
      <c r="AP9" s="23">
        <v>21.045999999999999</v>
      </c>
      <c r="AQ9" s="23">
        <v>10.839</v>
      </c>
      <c r="AR9" s="23">
        <v>21.417999999999999</v>
      </c>
      <c r="AS9" s="16">
        <f>AP9*1</f>
        <v>21.045999999999999</v>
      </c>
      <c r="AT9" s="16">
        <f t="shared" si="28"/>
        <v>10.839</v>
      </c>
      <c r="AU9" s="16">
        <f t="shared" si="29"/>
        <v>21.417999999999999</v>
      </c>
      <c r="AV9" s="23">
        <v>17.402000000000001</v>
      </c>
      <c r="AW9" s="23">
        <v>19.077999999999999</v>
      </c>
      <c r="AX9" s="23">
        <v>12.864000000000001</v>
      </c>
      <c r="AY9" s="16">
        <f>AV9*1</f>
        <v>17.402000000000001</v>
      </c>
      <c r="AZ9" s="16">
        <f t="shared" si="30"/>
        <v>19.077999999999999</v>
      </c>
      <c r="BA9" s="16">
        <f t="shared" si="31"/>
        <v>12.864000000000001</v>
      </c>
      <c r="BB9" s="23">
        <v>13.394</v>
      </c>
      <c r="BC9" s="23">
        <v>3.9969999999999999</v>
      </c>
      <c r="BD9" s="23">
        <v>17.417999999999999</v>
      </c>
      <c r="BE9" s="16">
        <f>BB9*1</f>
        <v>13.394</v>
      </c>
      <c r="BF9" s="16">
        <f t="shared" si="32"/>
        <v>3.9969999999999999</v>
      </c>
      <c r="BG9" s="16">
        <f t="shared" si="33"/>
        <v>17.417999999999999</v>
      </c>
      <c r="BH9" s="2" t="s">
        <v>40</v>
      </c>
      <c r="BI9" s="23">
        <v>14.741</v>
      </c>
      <c r="BJ9" s="23">
        <v>16.835000000000001</v>
      </c>
      <c r="BK9" s="23">
        <v>21.393000000000001</v>
      </c>
      <c r="BL9" s="16">
        <f>BI9*1</f>
        <v>14.741</v>
      </c>
      <c r="BM9" s="16">
        <f t="shared" si="34"/>
        <v>16.835000000000001</v>
      </c>
      <c r="BN9" s="16">
        <f t="shared" si="35"/>
        <v>21.393000000000001</v>
      </c>
      <c r="BO9" s="23">
        <v>7.57</v>
      </c>
      <c r="BP9" s="23">
        <v>11.564</v>
      </c>
      <c r="BQ9" s="23">
        <v>8.36</v>
      </c>
      <c r="BR9" s="16">
        <f>BO9*1</f>
        <v>7.57</v>
      </c>
      <c r="BS9" s="16">
        <f t="shared" si="36"/>
        <v>11.564</v>
      </c>
      <c r="BT9" s="16">
        <f t="shared" si="37"/>
        <v>8.36</v>
      </c>
      <c r="BU9" s="23">
        <v>8.8290000000000006</v>
      </c>
      <c r="BV9" s="23">
        <v>8.8290000000000006</v>
      </c>
      <c r="BW9" s="23">
        <v>10.342000000000001</v>
      </c>
      <c r="BX9" s="23">
        <v>14.183</v>
      </c>
      <c r="BY9" s="16">
        <f>BV9*1</f>
        <v>8.8290000000000006</v>
      </c>
      <c r="BZ9" s="16">
        <f t="shared" si="38"/>
        <v>10.342000000000001</v>
      </c>
      <c r="CA9" s="16">
        <f t="shared" si="39"/>
        <v>14.183</v>
      </c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</row>
    <row r="10" spans="1:111" s="4" customFormat="1" x14ac:dyDescent="0.2">
      <c r="A10" s="2" t="s">
        <v>41</v>
      </c>
      <c r="B10" s="23">
        <v>2.6920000000000002</v>
      </c>
      <c r="C10" s="23">
        <v>2.9470000000000001</v>
      </c>
      <c r="D10" s="23">
        <v>2.2400000000000002</v>
      </c>
      <c r="E10" s="16">
        <f>B10*1</f>
        <v>2.6920000000000002</v>
      </c>
      <c r="F10" s="16">
        <f t="shared" si="20"/>
        <v>2.9470000000000001</v>
      </c>
      <c r="G10" s="16">
        <f t="shared" si="20"/>
        <v>2.2400000000000002</v>
      </c>
      <c r="H10" s="23">
        <v>9.077</v>
      </c>
      <c r="I10" s="23">
        <v>2.72</v>
      </c>
      <c r="J10" s="23">
        <v>2.99</v>
      </c>
      <c r="K10" s="16">
        <f>H10*1</f>
        <v>9.077</v>
      </c>
      <c r="L10" s="16">
        <f t="shared" si="21"/>
        <v>2.72</v>
      </c>
      <c r="M10" s="16">
        <f t="shared" si="22"/>
        <v>2.99</v>
      </c>
      <c r="N10" s="23">
        <v>1.03</v>
      </c>
      <c r="O10" s="23">
        <v>1.03</v>
      </c>
      <c r="P10" s="23">
        <v>4.5970000000000004</v>
      </c>
      <c r="Q10" s="23">
        <v>4.2729999999999997</v>
      </c>
      <c r="R10" s="16">
        <f>O10*1</f>
        <v>1.03</v>
      </c>
      <c r="S10" s="16">
        <f t="shared" si="23"/>
        <v>4.5970000000000004</v>
      </c>
      <c r="T10" s="16">
        <f t="shared" si="23"/>
        <v>4.2729999999999997</v>
      </c>
      <c r="U10" s="2" t="s">
        <v>41</v>
      </c>
      <c r="V10" s="23">
        <v>1.659</v>
      </c>
      <c r="W10" s="23">
        <v>1.9039999999999999</v>
      </c>
      <c r="X10" s="23">
        <v>6.8319999999999999</v>
      </c>
      <c r="Y10" s="16">
        <f>V10*1</f>
        <v>1.659</v>
      </c>
      <c r="Z10" s="16">
        <f t="shared" si="24"/>
        <v>1.9039999999999999</v>
      </c>
      <c r="AA10" s="16">
        <f t="shared" si="24"/>
        <v>6.8319999999999999</v>
      </c>
      <c r="AB10" s="23">
        <v>3.7029999999999998</v>
      </c>
      <c r="AC10" s="23">
        <v>4.4409999999999998</v>
      </c>
      <c r="AD10" s="23">
        <v>2.67</v>
      </c>
      <c r="AE10" s="16">
        <f>AB10*1</f>
        <v>3.7029999999999998</v>
      </c>
      <c r="AF10" s="16">
        <f t="shared" si="25"/>
        <v>4.4409999999999998</v>
      </c>
      <c r="AG10" s="16">
        <f t="shared" si="25"/>
        <v>2.67</v>
      </c>
      <c r="AH10" s="23">
        <v>4.4530000000000003</v>
      </c>
      <c r="AI10" s="23">
        <v>1.6839999999999999</v>
      </c>
      <c r="AJ10" s="23">
        <v>2.8839999999999999</v>
      </c>
      <c r="AK10" s="23">
        <v>18.033999999999999</v>
      </c>
      <c r="AL10" s="16">
        <f>AI10*1</f>
        <v>1.6839999999999999</v>
      </c>
      <c r="AM10" s="16">
        <f t="shared" si="26"/>
        <v>2.8839999999999999</v>
      </c>
      <c r="AN10" s="16">
        <f t="shared" si="27"/>
        <v>18.033999999999999</v>
      </c>
      <c r="AO10" s="2" t="s">
        <v>41</v>
      </c>
      <c r="AP10" s="23">
        <v>2.8809999999999998</v>
      </c>
      <c r="AQ10" s="23">
        <v>0.81599999999999995</v>
      </c>
      <c r="AR10" s="23">
        <v>1.8580000000000001</v>
      </c>
      <c r="AS10" s="16">
        <f>AP10*1</f>
        <v>2.8809999999999998</v>
      </c>
      <c r="AT10" s="16">
        <f t="shared" si="28"/>
        <v>0.81599999999999995</v>
      </c>
      <c r="AU10" s="16">
        <f t="shared" si="29"/>
        <v>1.8580000000000001</v>
      </c>
      <c r="AV10" s="23">
        <v>3.738</v>
      </c>
      <c r="AW10" s="23">
        <v>0.57099999999999995</v>
      </c>
      <c r="AX10" s="23">
        <v>6.4939999999999998</v>
      </c>
      <c r="AY10" s="16">
        <f>AV10*1</f>
        <v>3.738</v>
      </c>
      <c r="AZ10" s="16">
        <f t="shared" si="30"/>
        <v>0.57099999999999995</v>
      </c>
      <c r="BA10" s="16">
        <f t="shared" si="31"/>
        <v>6.4939999999999998</v>
      </c>
      <c r="BB10" s="23">
        <v>18.033999999999999</v>
      </c>
      <c r="BC10" s="23">
        <v>12.997999999999999</v>
      </c>
      <c r="BD10" s="23">
        <v>2.7170000000000001</v>
      </c>
      <c r="BE10" s="16">
        <f>BB10*1</f>
        <v>18.033999999999999</v>
      </c>
      <c r="BF10" s="16">
        <f t="shared" si="32"/>
        <v>12.997999999999999</v>
      </c>
      <c r="BG10" s="16">
        <f t="shared" si="33"/>
        <v>2.7170000000000001</v>
      </c>
      <c r="BH10" s="2" t="s">
        <v>41</v>
      </c>
      <c r="BI10" s="23">
        <v>3.0470000000000002</v>
      </c>
      <c r="BJ10" s="23">
        <v>2.7810000000000001</v>
      </c>
      <c r="BK10" s="23">
        <v>0.38400000000000001</v>
      </c>
      <c r="BL10" s="16">
        <f>BI10*1</f>
        <v>3.0470000000000002</v>
      </c>
      <c r="BM10" s="16">
        <f t="shared" si="34"/>
        <v>2.7810000000000001</v>
      </c>
      <c r="BN10" s="16">
        <f t="shared" si="35"/>
        <v>0.38400000000000001</v>
      </c>
      <c r="BO10" s="23">
        <v>7.6360000000000001</v>
      </c>
      <c r="BP10" s="23">
        <v>13.573</v>
      </c>
      <c r="BQ10" s="23">
        <v>0</v>
      </c>
      <c r="BR10" s="16">
        <f>BO10*1</f>
        <v>7.6360000000000001</v>
      </c>
      <c r="BS10" s="16">
        <f t="shared" si="36"/>
        <v>13.573</v>
      </c>
      <c r="BT10" s="16">
        <f t="shared" si="37"/>
        <v>0</v>
      </c>
      <c r="BU10" s="23">
        <v>1.03</v>
      </c>
      <c r="BV10" s="23">
        <v>1.03</v>
      </c>
      <c r="BW10" s="23">
        <v>4.5970000000000004</v>
      </c>
      <c r="BX10" s="23">
        <v>4.2729999999999997</v>
      </c>
      <c r="BY10" s="16">
        <f>BV10*1</f>
        <v>1.03</v>
      </c>
      <c r="BZ10" s="16">
        <f t="shared" si="38"/>
        <v>4.5970000000000004</v>
      </c>
      <c r="CA10" s="16">
        <f t="shared" si="39"/>
        <v>4.2729999999999997</v>
      </c>
      <c r="CC10" s="22"/>
      <c r="CD10" s="22" t="s">
        <v>34</v>
      </c>
      <c r="CE10" s="22">
        <v>3.1949999999999998</v>
      </c>
      <c r="CF10" s="22">
        <v>0.83099999999999996</v>
      </c>
      <c r="CG10" s="22">
        <v>21.686</v>
      </c>
      <c r="CH10" s="22">
        <v>32.018999999999998</v>
      </c>
      <c r="CI10" s="22">
        <v>7.33</v>
      </c>
      <c r="CJ10" s="22">
        <v>1.2869999999999999</v>
      </c>
      <c r="CK10" s="22">
        <v>8.8290000000000006</v>
      </c>
      <c r="CL10" s="22">
        <v>1.03</v>
      </c>
      <c r="CM10" s="22">
        <v>5.774</v>
      </c>
      <c r="CN10" s="22">
        <v>4.7990000000000004</v>
      </c>
      <c r="CO10" s="22">
        <v>1.708</v>
      </c>
      <c r="CP10" s="22">
        <v>0</v>
      </c>
      <c r="CQ10" s="22">
        <v>0</v>
      </c>
      <c r="CR10" s="22">
        <v>1.615</v>
      </c>
      <c r="CS10" s="22">
        <v>1.792</v>
      </c>
      <c r="CT10" s="22">
        <v>5.4109999999999996</v>
      </c>
      <c r="CU10" s="22">
        <v>1.8560000000000001</v>
      </c>
      <c r="CV10" s="22">
        <v>0.83899999999999997</v>
      </c>
      <c r="CW10" s="22">
        <v>0</v>
      </c>
      <c r="CX10" s="22">
        <v>0</v>
      </c>
      <c r="CY10" s="22"/>
      <c r="CZ10" s="22">
        <v>65.060999999999993</v>
      </c>
      <c r="DA10" s="22">
        <v>11.145999999999999</v>
      </c>
      <c r="DB10" s="22">
        <v>23.794</v>
      </c>
      <c r="DC10" s="22">
        <v>3.323</v>
      </c>
      <c r="DD10" s="22">
        <v>15.672000000000001</v>
      </c>
      <c r="DE10" s="22">
        <v>0.17131614945973778</v>
      </c>
      <c r="DF10" s="22">
        <v>0.46843742119862147</v>
      </c>
      <c r="DG10" s="22">
        <v>3.6265715256540938</v>
      </c>
    </row>
    <row r="11" spans="1:111" s="4" customFormat="1" x14ac:dyDescent="0.2">
      <c r="A11" s="2" t="s">
        <v>42</v>
      </c>
      <c r="B11" s="23">
        <v>1.06</v>
      </c>
      <c r="C11" s="23">
        <v>6.1219999999999999</v>
      </c>
      <c r="D11" s="23">
        <v>8.6370000000000005</v>
      </c>
      <c r="E11" s="16">
        <f>B11*2</f>
        <v>2.12</v>
      </c>
      <c r="F11" s="16">
        <f t="shared" ref="F11:G12" si="40">C11*2</f>
        <v>12.244</v>
      </c>
      <c r="G11" s="16">
        <f t="shared" si="40"/>
        <v>17.274000000000001</v>
      </c>
      <c r="H11" s="23">
        <v>10.021000000000001</v>
      </c>
      <c r="I11" s="23">
        <v>0.46800000000000003</v>
      </c>
      <c r="J11" s="23">
        <v>3.9430000000000001</v>
      </c>
      <c r="K11" s="16">
        <f>H11*2</f>
        <v>20.042000000000002</v>
      </c>
      <c r="L11" s="16">
        <f t="shared" ref="L11:L12" si="41">I11*2</f>
        <v>0.93600000000000005</v>
      </c>
      <c r="M11" s="16">
        <f t="shared" ref="M11:M12" si="42">J11*2</f>
        <v>7.8860000000000001</v>
      </c>
      <c r="N11" s="23">
        <v>5.774</v>
      </c>
      <c r="O11" s="23">
        <v>5.774</v>
      </c>
      <c r="P11" s="23">
        <v>4.024</v>
      </c>
      <c r="Q11" s="23">
        <v>3.669</v>
      </c>
      <c r="R11" s="16">
        <f>O11*2</f>
        <v>11.548</v>
      </c>
      <c r="S11" s="16">
        <f t="shared" ref="S11:T12" si="43">P11*2</f>
        <v>8.048</v>
      </c>
      <c r="T11" s="16">
        <f t="shared" si="43"/>
        <v>7.3380000000000001</v>
      </c>
      <c r="U11" s="2" t="s">
        <v>42</v>
      </c>
      <c r="V11" s="23">
        <v>6.2789999999999999</v>
      </c>
      <c r="W11" s="23">
        <v>1.81</v>
      </c>
      <c r="X11" s="23">
        <v>3.879</v>
      </c>
      <c r="Y11" s="16">
        <f>V11*2</f>
        <v>12.558</v>
      </c>
      <c r="Z11" s="16">
        <f t="shared" ref="Z11:AA12" si="44">W11*2</f>
        <v>3.62</v>
      </c>
      <c r="AA11" s="16">
        <f t="shared" si="44"/>
        <v>7.758</v>
      </c>
      <c r="AB11" s="23">
        <v>5.2450000000000001</v>
      </c>
      <c r="AC11" s="23">
        <v>0.66</v>
      </c>
      <c r="AD11" s="23">
        <v>4.0970000000000004</v>
      </c>
      <c r="AE11" s="16">
        <f>AB11*2</f>
        <v>10.49</v>
      </c>
      <c r="AF11" s="16">
        <f t="shared" ref="AF11:AG12" si="45">AC11*2</f>
        <v>1.32</v>
      </c>
      <c r="AG11" s="16">
        <f t="shared" si="45"/>
        <v>8.1940000000000008</v>
      </c>
      <c r="AH11" s="23">
        <v>3.3780000000000001</v>
      </c>
      <c r="AI11" s="23">
        <v>7.79</v>
      </c>
      <c r="AJ11" s="23">
        <v>4.99</v>
      </c>
      <c r="AK11" s="23">
        <v>4.7889999999999997</v>
      </c>
      <c r="AL11" s="16">
        <f>AI11*2</f>
        <v>15.58</v>
      </c>
      <c r="AM11" s="16">
        <f t="shared" ref="AM11:AM12" si="46">AJ11*2</f>
        <v>9.98</v>
      </c>
      <c r="AN11" s="16">
        <f t="shared" ref="AN11:AN12" si="47">AK11*2</f>
        <v>9.5779999999999994</v>
      </c>
      <c r="AO11" s="2" t="s">
        <v>42</v>
      </c>
      <c r="AP11" s="23">
        <v>6.9</v>
      </c>
      <c r="AQ11" s="23">
        <v>5.5190000000000001</v>
      </c>
      <c r="AR11" s="23">
        <v>0.38300000000000001</v>
      </c>
      <c r="AS11" s="16">
        <f>AP11*2</f>
        <v>13.8</v>
      </c>
      <c r="AT11" s="16">
        <f t="shared" ref="AT11:AT12" si="48">AQ11*2</f>
        <v>11.038</v>
      </c>
      <c r="AU11" s="16">
        <f t="shared" ref="AU11:AU12" si="49">AR11*2</f>
        <v>0.76600000000000001</v>
      </c>
      <c r="AV11" s="23">
        <v>4.7380000000000004</v>
      </c>
      <c r="AW11" s="23">
        <v>6.1310000000000002</v>
      </c>
      <c r="AX11" s="23">
        <v>5.516</v>
      </c>
      <c r="AY11" s="16">
        <f>AV11*2</f>
        <v>9.4760000000000009</v>
      </c>
      <c r="AZ11" s="16">
        <f t="shared" ref="AZ11:AZ12" si="50">AW11*2</f>
        <v>12.262</v>
      </c>
      <c r="BA11" s="16">
        <f t="shared" ref="BA11:BA12" si="51">AX11*2</f>
        <v>11.032</v>
      </c>
      <c r="BB11" s="23">
        <v>4.7889999999999997</v>
      </c>
      <c r="BC11" s="23">
        <v>4.2290000000000001</v>
      </c>
      <c r="BD11" s="23">
        <v>7.49</v>
      </c>
      <c r="BE11" s="16">
        <f>BB11*2</f>
        <v>9.5779999999999994</v>
      </c>
      <c r="BF11" s="16">
        <f t="shared" ref="BF11:BF12" si="52">BC11*2</f>
        <v>8.4580000000000002</v>
      </c>
      <c r="BG11" s="16">
        <f t="shared" ref="BG11:BG12" si="53">BD11*2</f>
        <v>14.98</v>
      </c>
      <c r="BH11" s="2" t="s">
        <v>42</v>
      </c>
      <c r="BI11" s="23">
        <v>6.1509999999999998</v>
      </c>
      <c r="BJ11" s="23">
        <v>5.4809999999999999</v>
      </c>
      <c r="BK11" s="23">
        <v>6.835</v>
      </c>
      <c r="BL11" s="16">
        <f>BI11*2</f>
        <v>12.302</v>
      </c>
      <c r="BM11" s="16">
        <f t="shared" ref="BM11:BM12" si="54">BJ11*2</f>
        <v>10.962</v>
      </c>
      <c r="BN11" s="16">
        <f t="shared" ref="BN11:BN12" si="55">BK11*2</f>
        <v>13.67</v>
      </c>
      <c r="BO11" s="23">
        <v>4.8220000000000001</v>
      </c>
      <c r="BP11" s="23">
        <v>3.069</v>
      </c>
      <c r="BQ11" s="23">
        <v>5.3259999999999996</v>
      </c>
      <c r="BR11" s="16">
        <f>BO11*2</f>
        <v>9.6440000000000001</v>
      </c>
      <c r="BS11" s="16">
        <f t="shared" ref="BS11:BS12" si="56">BP11*2</f>
        <v>6.1379999999999999</v>
      </c>
      <c r="BT11" s="16">
        <f t="shared" ref="BT11:BT12" si="57">BQ11*2</f>
        <v>10.651999999999999</v>
      </c>
      <c r="BU11" s="23">
        <v>5.774</v>
      </c>
      <c r="BV11" s="23">
        <v>5.774</v>
      </c>
      <c r="BW11" s="23">
        <v>4.024</v>
      </c>
      <c r="BX11" s="23">
        <v>3.669</v>
      </c>
      <c r="BY11" s="16">
        <f>BV11*2</f>
        <v>11.548</v>
      </c>
      <c r="BZ11" s="16">
        <f t="shared" ref="BZ11:BZ12" si="58">BW11*2</f>
        <v>8.048</v>
      </c>
      <c r="CA11" s="16">
        <f t="shared" ref="CA11:CA12" si="59">BX11*2</f>
        <v>7.3380000000000001</v>
      </c>
      <c r="CC11" s="22"/>
      <c r="CD11" s="22"/>
      <c r="CE11" s="22">
        <v>3.1949999999999998</v>
      </c>
      <c r="CF11" s="22">
        <v>0.83099999999999996</v>
      </c>
      <c r="CG11" s="22">
        <v>21.686</v>
      </c>
      <c r="CH11" s="22">
        <v>32.018999999999998</v>
      </c>
      <c r="CI11" s="22">
        <v>7.33</v>
      </c>
      <c r="CJ11" s="22">
        <v>1.2869999999999999</v>
      </c>
      <c r="CK11" s="22">
        <v>8.8290000000000006</v>
      </c>
      <c r="CL11" s="22">
        <v>1.03</v>
      </c>
      <c r="CM11" s="22">
        <v>5.774</v>
      </c>
      <c r="CN11" s="22">
        <v>4.7990000000000004</v>
      </c>
      <c r="CO11" s="22">
        <v>1.708</v>
      </c>
      <c r="CP11" s="22">
        <v>0</v>
      </c>
      <c r="CQ11" s="22">
        <v>0</v>
      </c>
      <c r="CR11" s="22">
        <v>1.615</v>
      </c>
      <c r="CS11" s="22">
        <v>1.792</v>
      </c>
      <c r="CT11" s="22">
        <v>5.4109999999999996</v>
      </c>
      <c r="CU11" s="22">
        <v>1.8560000000000001</v>
      </c>
      <c r="CV11" s="22">
        <v>0.83899999999999997</v>
      </c>
      <c r="CW11" s="22">
        <v>0</v>
      </c>
      <c r="CX11" s="22">
        <v>0</v>
      </c>
      <c r="CY11" s="22"/>
      <c r="CZ11" s="22">
        <v>65.060999999999993</v>
      </c>
      <c r="DA11" s="22">
        <v>11.145999999999999</v>
      </c>
      <c r="DB11" s="22">
        <v>23.794</v>
      </c>
      <c r="DC11" s="22">
        <v>3.323</v>
      </c>
      <c r="DD11" s="22">
        <v>15.672000000000001</v>
      </c>
      <c r="DE11" s="22">
        <v>0.17131614945973778</v>
      </c>
      <c r="DF11" s="22">
        <v>0.46843742119862147</v>
      </c>
      <c r="DG11" s="22">
        <v>3.6265715256540938</v>
      </c>
    </row>
    <row r="12" spans="1:111" s="4" customFormat="1" x14ac:dyDescent="0.2">
      <c r="A12" s="2" t="s">
        <v>26</v>
      </c>
      <c r="B12" s="23">
        <v>0.249</v>
      </c>
      <c r="C12" s="23">
        <v>0.90300000000000002</v>
      </c>
      <c r="D12" s="23">
        <v>3.8809999999999998</v>
      </c>
      <c r="E12" s="16">
        <f>B12*2</f>
        <v>0.498</v>
      </c>
      <c r="F12" s="16">
        <f t="shared" si="40"/>
        <v>1.806</v>
      </c>
      <c r="G12" s="16">
        <f t="shared" si="40"/>
        <v>7.7619999999999996</v>
      </c>
      <c r="H12" s="23">
        <v>1.1879999999999999</v>
      </c>
      <c r="I12" s="23">
        <v>2.5470000000000002</v>
      </c>
      <c r="J12" s="23">
        <v>3.53</v>
      </c>
      <c r="K12" s="16">
        <f>H12*2</f>
        <v>2.3759999999999999</v>
      </c>
      <c r="L12" s="16">
        <f t="shared" si="41"/>
        <v>5.0940000000000003</v>
      </c>
      <c r="M12" s="16">
        <f t="shared" si="42"/>
        <v>7.06</v>
      </c>
      <c r="N12" s="23">
        <v>4.7990000000000004</v>
      </c>
      <c r="O12" s="23">
        <v>4.7990000000000004</v>
      </c>
      <c r="P12" s="23">
        <v>2.2959999999999998</v>
      </c>
      <c r="Q12" s="23">
        <v>0</v>
      </c>
      <c r="R12" s="16">
        <f>O12*2</f>
        <v>9.5980000000000008</v>
      </c>
      <c r="S12" s="16">
        <f t="shared" si="43"/>
        <v>4.5919999999999996</v>
      </c>
      <c r="T12" s="16">
        <f t="shared" si="43"/>
        <v>0</v>
      </c>
      <c r="U12" s="2" t="s">
        <v>26</v>
      </c>
      <c r="V12" s="23">
        <v>1.4690000000000001</v>
      </c>
      <c r="W12" s="23">
        <v>19.361000000000001</v>
      </c>
      <c r="X12" s="23">
        <v>6.3920000000000003</v>
      </c>
      <c r="Y12" s="16">
        <f>V12*2</f>
        <v>2.9380000000000002</v>
      </c>
      <c r="Z12" s="16">
        <f t="shared" si="44"/>
        <v>38.722000000000001</v>
      </c>
      <c r="AA12" s="16">
        <f t="shared" si="44"/>
        <v>12.784000000000001</v>
      </c>
      <c r="AB12" s="23">
        <v>2.6349999999999998</v>
      </c>
      <c r="AC12" s="23">
        <v>6.7119999999999997</v>
      </c>
      <c r="AD12" s="23">
        <v>3.927</v>
      </c>
      <c r="AE12" s="16">
        <f>AB12*2</f>
        <v>5.27</v>
      </c>
      <c r="AF12" s="16">
        <f t="shared" si="45"/>
        <v>13.423999999999999</v>
      </c>
      <c r="AG12" s="16">
        <f t="shared" si="45"/>
        <v>7.8540000000000001</v>
      </c>
      <c r="AH12" s="23">
        <v>4.556</v>
      </c>
      <c r="AI12" s="23">
        <v>1.2999999999999999E-2</v>
      </c>
      <c r="AJ12" s="23">
        <v>2.5099999999999998</v>
      </c>
      <c r="AK12" s="23">
        <v>10.335000000000001</v>
      </c>
      <c r="AL12" s="16">
        <f>AI12*2</f>
        <v>2.5999999999999999E-2</v>
      </c>
      <c r="AM12" s="16">
        <f t="shared" si="46"/>
        <v>5.0199999999999996</v>
      </c>
      <c r="AN12" s="16">
        <f t="shared" si="47"/>
        <v>20.67</v>
      </c>
      <c r="AO12" s="2" t="s">
        <v>26</v>
      </c>
      <c r="AP12" s="23">
        <v>2.746</v>
      </c>
      <c r="AQ12" s="23">
        <v>1.2350000000000001</v>
      </c>
      <c r="AR12" s="23">
        <v>0.63600000000000001</v>
      </c>
      <c r="AS12" s="16">
        <f>AP12*2</f>
        <v>5.492</v>
      </c>
      <c r="AT12" s="16">
        <f t="shared" si="48"/>
        <v>2.4700000000000002</v>
      </c>
      <c r="AU12" s="16">
        <f t="shared" si="49"/>
        <v>1.272</v>
      </c>
      <c r="AV12" s="23">
        <v>3.4</v>
      </c>
      <c r="AW12" s="23">
        <v>0.70699999999999996</v>
      </c>
      <c r="AX12" s="23">
        <v>5.0149999999999997</v>
      </c>
      <c r="AY12" s="16">
        <f>AV12*2</f>
        <v>6.8</v>
      </c>
      <c r="AZ12" s="16">
        <f t="shared" si="50"/>
        <v>1.4139999999999999</v>
      </c>
      <c r="BA12" s="16">
        <f t="shared" si="51"/>
        <v>10.029999999999999</v>
      </c>
      <c r="BB12" s="23">
        <v>10.335000000000001</v>
      </c>
      <c r="BC12" s="23">
        <v>8.8030000000000008</v>
      </c>
      <c r="BD12" s="23">
        <v>2.2949999999999999</v>
      </c>
      <c r="BE12" s="16">
        <f>BB12*2</f>
        <v>20.67</v>
      </c>
      <c r="BF12" s="16">
        <f t="shared" si="52"/>
        <v>17.606000000000002</v>
      </c>
      <c r="BG12" s="16">
        <f t="shared" si="53"/>
        <v>4.59</v>
      </c>
      <c r="BH12" s="2" t="s">
        <v>26</v>
      </c>
      <c r="BI12" s="23">
        <v>2.339</v>
      </c>
      <c r="BJ12" s="23">
        <v>6.0999999999999999E-2</v>
      </c>
      <c r="BK12" s="23">
        <v>1.0549999999999999</v>
      </c>
      <c r="BL12" s="16">
        <f>BI12*2</f>
        <v>4.6779999999999999</v>
      </c>
      <c r="BM12" s="16">
        <f t="shared" si="54"/>
        <v>0.122</v>
      </c>
      <c r="BN12" s="16">
        <f t="shared" si="55"/>
        <v>2.11</v>
      </c>
      <c r="BO12" s="23">
        <v>5.93</v>
      </c>
      <c r="BP12" s="23">
        <v>0</v>
      </c>
      <c r="BQ12" s="23">
        <v>8.2899999999999991</v>
      </c>
      <c r="BR12" s="16">
        <f>BO12*2</f>
        <v>11.86</v>
      </c>
      <c r="BS12" s="16">
        <f t="shared" si="56"/>
        <v>0</v>
      </c>
      <c r="BT12" s="16">
        <f t="shared" si="57"/>
        <v>16.579999999999998</v>
      </c>
      <c r="BU12" s="23">
        <v>4.7990000000000004</v>
      </c>
      <c r="BV12" s="23">
        <v>4.7990000000000004</v>
      </c>
      <c r="BW12" s="23">
        <v>2.2959999999999998</v>
      </c>
      <c r="BX12" s="23">
        <v>0</v>
      </c>
      <c r="BY12" s="16">
        <f>BV12*2</f>
        <v>9.5980000000000008</v>
      </c>
      <c r="BZ12" s="16">
        <f t="shared" si="58"/>
        <v>4.5919999999999996</v>
      </c>
      <c r="CA12" s="16">
        <f t="shared" si="59"/>
        <v>0</v>
      </c>
      <c r="CC12" s="22"/>
      <c r="CD12" s="22"/>
      <c r="CE12" s="22">
        <v>1.5980000000000001</v>
      </c>
      <c r="CF12" s="22">
        <v>0.221</v>
      </c>
      <c r="CG12" s="22">
        <v>14.518000000000001</v>
      </c>
      <c r="CH12" s="22">
        <v>20.478999999999999</v>
      </c>
      <c r="CI12" s="22">
        <v>4.9969999999999999</v>
      </c>
      <c r="CJ12" s="22">
        <v>3.7669999999999999</v>
      </c>
      <c r="CK12" s="22">
        <v>10.342000000000001</v>
      </c>
      <c r="CL12" s="22">
        <v>4.5970000000000004</v>
      </c>
      <c r="CM12" s="22">
        <v>4.024</v>
      </c>
      <c r="CN12" s="22">
        <v>2.2959999999999998</v>
      </c>
      <c r="CO12" s="22">
        <v>3.2930000000000001</v>
      </c>
      <c r="CP12" s="22">
        <v>0.99399999999999999</v>
      </c>
      <c r="CQ12" s="22">
        <v>0.52500000000000002</v>
      </c>
      <c r="CR12" s="22">
        <v>7.2750000000000004</v>
      </c>
      <c r="CS12" s="22">
        <v>3.3029999999999999</v>
      </c>
      <c r="CT12" s="22">
        <v>0.85899999999999999</v>
      </c>
      <c r="CU12" s="22">
        <v>7.3280000000000003</v>
      </c>
      <c r="CV12" s="22">
        <v>2.2829999999999999</v>
      </c>
      <c r="CW12" s="22">
        <v>2.4670000000000001</v>
      </c>
      <c r="CX12" s="22">
        <v>1.859</v>
      </c>
      <c r="CY12" s="22"/>
      <c r="CZ12" s="22">
        <v>44.787999999999997</v>
      </c>
      <c r="DA12" s="22">
        <v>18.706</v>
      </c>
      <c r="DB12" s="22">
        <v>36.506</v>
      </c>
      <c r="DC12" s="22">
        <v>12.087</v>
      </c>
      <c r="DD12" s="22">
        <v>22.122999999999998</v>
      </c>
      <c r="DE12" s="22">
        <v>0.41765651513798341</v>
      </c>
      <c r="DF12" s="22">
        <v>0.51240891908179476</v>
      </c>
      <c r="DG12" s="22">
        <v>1.9801779152968477</v>
      </c>
    </row>
    <row r="13" spans="1:111" s="4" customFormat="1" x14ac:dyDescent="0.2">
      <c r="A13" s="2" t="s">
        <v>10</v>
      </c>
      <c r="B13" s="23">
        <v>0</v>
      </c>
      <c r="C13" s="23">
        <v>1.825</v>
      </c>
      <c r="D13" s="23">
        <v>0.52100000000000002</v>
      </c>
      <c r="E13" s="16">
        <f>B13*3</f>
        <v>0</v>
      </c>
      <c r="F13" s="16">
        <f t="shared" ref="F13:G13" si="60">C13*3</f>
        <v>5.4749999999999996</v>
      </c>
      <c r="G13" s="16">
        <f t="shared" si="60"/>
        <v>1.5630000000000002</v>
      </c>
      <c r="H13" s="23">
        <v>0.51500000000000001</v>
      </c>
      <c r="I13" s="23">
        <v>0.41799999999999998</v>
      </c>
      <c r="J13" s="23">
        <v>0.70799999999999996</v>
      </c>
      <c r="K13" s="16">
        <f>H13*3</f>
        <v>1.5449999999999999</v>
      </c>
      <c r="L13" s="16">
        <f t="shared" ref="L13" si="61">I13*3</f>
        <v>1.254</v>
      </c>
      <c r="M13" s="16">
        <f t="shared" ref="M13" si="62">J13*3</f>
        <v>2.1239999999999997</v>
      </c>
      <c r="N13" s="23">
        <v>1.708</v>
      </c>
      <c r="O13" s="23">
        <v>1.708</v>
      </c>
      <c r="P13" s="23">
        <v>3.2930000000000001</v>
      </c>
      <c r="Q13" s="23">
        <v>4.218</v>
      </c>
      <c r="R13" s="16">
        <f>O13*3</f>
        <v>5.1239999999999997</v>
      </c>
      <c r="S13" s="16">
        <f t="shared" ref="S13:T13" si="63">P13*3</f>
        <v>9.8790000000000013</v>
      </c>
      <c r="T13" s="16">
        <f t="shared" si="63"/>
        <v>12.654</v>
      </c>
      <c r="U13" s="2" t="s">
        <v>10</v>
      </c>
      <c r="V13" s="23">
        <v>0.64</v>
      </c>
      <c r="W13" s="23">
        <v>4.0890000000000004</v>
      </c>
      <c r="X13" s="23">
        <v>0.66700000000000004</v>
      </c>
      <c r="Y13" s="16">
        <f>V13*3</f>
        <v>1.92</v>
      </c>
      <c r="Z13" s="16">
        <f t="shared" ref="Z13:AA13" si="64">W13*3</f>
        <v>12.267000000000001</v>
      </c>
      <c r="AA13" s="16">
        <f t="shared" si="64"/>
        <v>2.0010000000000003</v>
      </c>
      <c r="AB13" s="23">
        <v>0.93300000000000005</v>
      </c>
      <c r="AC13" s="23">
        <v>0.96699999999999997</v>
      </c>
      <c r="AD13" s="23">
        <v>1.359</v>
      </c>
      <c r="AE13" s="16">
        <f>AB13*3</f>
        <v>2.7990000000000004</v>
      </c>
      <c r="AF13" s="16">
        <f t="shared" ref="AF13:AG13" si="65">AC13*3</f>
        <v>2.9009999999999998</v>
      </c>
      <c r="AG13" s="16">
        <f t="shared" si="65"/>
        <v>4.077</v>
      </c>
      <c r="AH13" s="23">
        <v>2.3780000000000001</v>
      </c>
      <c r="AI13" s="23">
        <v>2.5249999999999999</v>
      </c>
      <c r="AJ13" s="23">
        <v>1.0620000000000001</v>
      </c>
      <c r="AK13" s="23">
        <v>2.919</v>
      </c>
      <c r="AL13" s="16">
        <f>AI13*3</f>
        <v>7.5749999999999993</v>
      </c>
      <c r="AM13" s="16">
        <f t="shared" ref="AM13" si="66">AJ13*3</f>
        <v>3.1859999999999999</v>
      </c>
      <c r="AN13" s="16">
        <f t="shared" ref="AN13" si="67">AK13*3</f>
        <v>8.7569999999999997</v>
      </c>
      <c r="AO13" s="2" t="s">
        <v>10</v>
      </c>
      <c r="AP13" s="23">
        <v>1.5740000000000001</v>
      </c>
      <c r="AQ13" s="23">
        <v>2.4430000000000001</v>
      </c>
      <c r="AR13" s="23">
        <v>0</v>
      </c>
      <c r="AS13" s="16">
        <f>AP13*3</f>
        <v>4.7220000000000004</v>
      </c>
      <c r="AT13" s="16">
        <f t="shared" ref="AT13" si="68">AQ13*3</f>
        <v>7.3290000000000006</v>
      </c>
      <c r="AU13" s="16">
        <f t="shared" ref="AU13" si="69">AR13*3</f>
        <v>0</v>
      </c>
      <c r="AV13" s="23">
        <v>0.71299999999999997</v>
      </c>
      <c r="AW13" s="23">
        <v>1.1930000000000001</v>
      </c>
      <c r="AX13" s="23">
        <v>0</v>
      </c>
      <c r="AY13" s="16">
        <f>AV13*3</f>
        <v>2.1389999999999998</v>
      </c>
      <c r="AZ13" s="16">
        <f t="shared" ref="AZ13" si="70">AW13*3</f>
        <v>3.5790000000000002</v>
      </c>
      <c r="BA13" s="16">
        <f t="shared" ref="BA13" si="71">AX13*3</f>
        <v>0</v>
      </c>
      <c r="BB13" s="23">
        <v>2.919</v>
      </c>
      <c r="BC13" s="23">
        <v>2.077</v>
      </c>
      <c r="BD13" s="23">
        <v>2.2850000000000001</v>
      </c>
      <c r="BE13" s="16">
        <f>BB13*3</f>
        <v>8.7569999999999997</v>
      </c>
      <c r="BF13" s="16">
        <f t="shared" ref="BF13" si="72">BC13*3</f>
        <v>6.2309999999999999</v>
      </c>
      <c r="BG13" s="16">
        <f t="shared" ref="BG13" si="73">BD13*3</f>
        <v>6.8550000000000004</v>
      </c>
      <c r="BH13" s="2" t="s">
        <v>10</v>
      </c>
      <c r="BI13" s="23">
        <v>1.139</v>
      </c>
      <c r="BJ13" s="23">
        <v>0.497</v>
      </c>
      <c r="BK13" s="23">
        <v>0.71799999999999997</v>
      </c>
      <c r="BL13" s="16">
        <f>BI13*3</f>
        <v>3.4169999999999998</v>
      </c>
      <c r="BM13" s="16">
        <f t="shared" ref="BM13" si="74">BJ13*3</f>
        <v>1.4910000000000001</v>
      </c>
      <c r="BN13" s="16">
        <f t="shared" ref="BN13" si="75">BK13*3</f>
        <v>2.1539999999999999</v>
      </c>
      <c r="BO13" s="23">
        <v>2.165</v>
      </c>
      <c r="BP13" s="23">
        <v>0.25</v>
      </c>
      <c r="BQ13" s="23">
        <v>1.605</v>
      </c>
      <c r="BR13" s="16">
        <f>BO13*3</f>
        <v>6.4950000000000001</v>
      </c>
      <c r="BS13" s="16">
        <f t="shared" ref="BS13" si="76">BP13*3</f>
        <v>0.75</v>
      </c>
      <c r="BT13" s="16">
        <f t="shared" ref="BT13" si="77">BQ13*3</f>
        <v>4.8149999999999995</v>
      </c>
      <c r="BU13" s="23">
        <v>1.708</v>
      </c>
      <c r="BV13" s="23">
        <v>1.708</v>
      </c>
      <c r="BW13" s="23">
        <v>3.2930000000000001</v>
      </c>
      <c r="BX13" s="23">
        <v>4.218</v>
      </c>
      <c r="BY13" s="16">
        <f>BV13*3</f>
        <v>5.1239999999999997</v>
      </c>
      <c r="BZ13" s="16">
        <f t="shared" ref="BZ13" si="78">BW13*3</f>
        <v>9.8790000000000013</v>
      </c>
      <c r="CA13" s="16">
        <f t="shared" ref="CA13" si="79">BX13*3</f>
        <v>12.654</v>
      </c>
      <c r="CC13" s="22"/>
      <c r="CD13" s="22"/>
      <c r="CE13" s="22">
        <v>1.1639999999999999</v>
      </c>
      <c r="CF13" s="22">
        <v>0.75700000000000001</v>
      </c>
      <c r="CG13" s="22">
        <v>14.331</v>
      </c>
      <c r="CH13" s="22">
        <v>22.908999999999999</v>
      </c>
      <c r="CI13" s="22">
        <v>3.052</v>
      </c>
      <c r="CJ13" s="22">
        <v>3.19</v>
      </c>
      <c r="CK13" s="22">
        <v>14.183</v>
      </c>
      <c r="CL13" s="22">
        <v>4.2729999999999997</v>
      </c>
      <c r="CM13" s="22">
        <v>3.669</v>
      </c>
      <c r="CN13" s="22">
        <v>0</v>
      </c>
      <c r="CO13" s="22">
        <v>4.218</v>
      </c>
      <c r="CP13" s="22">
        <v>1.4279999999999999</v>
      </c>
      <c r="CQ13" s="22">
        <v>1.915</v>
      </c>
      <c r="CR13" s="22">
        <v>13.196999999999999</v>
      </c>
      <c r="CS13" s="22">
        <v>1.4219999999999999</v>
      </c>
      <c r="CT13" s="22">
        <v>1.2130000000000001</v>
      </c>
      <c r="CU13" s="22">
        <v>2.73</v>
      </c>
      <c r="CV13" s="22">
        <v>0</v>
      </c>
      <c r="CW13" s="22">
        <v>3.5870000000000002</v>
      </c>
      <c r="CX13" s="22">
        <v>0</v>
      </c>
      <c r="CY13" s="22"/>
      <c r="CZ13" s="22">
        <v>44.975000000000001</v>
      </c>
      <c r="DA13" s="22">
        <v>21.646000000000001</v>
      </c>
      <c r="DB13" s="22">
        <v>33.379000000000005</v>
      </c>
      <c r="DC13" s="22">
        <v>20.757999999999999</v>
      </c>
      <c r="DD13" s="22">
        <v>12.621</v>
      </c>
      <c r="DE13" s="22">
        <v>0.48128960533629794</v>
      </c>
      <c r="DF13" s="22">
        <v>0.64849156655382123</v>
      </c>
      <c r="DG13" s="22">
        <v>1.6152436014947471</v>
      </c>
    </row>
    <row r="14" spans="1:111" s="4" customFormat="1" x14ac:dyDescent="0.2">
      <c r="A14" s="2" t="s">
        <v>12</v>
      </c>
      <c r="B14" s="23">
        <v>0</v>
      </c>
      <c r="C14" s="23">
        <v>0.17899999999999999</v>
      </c>
      <c r="D14" s="23">
        <v>2.8370000000000002</v>
      </c>
      <c r="E14" s="16">
        <f>B14*5</f>
        <v>0</v>
      </c>
      <c r="F14" s="16">
        <f t="shared" ref="F14:G15" si="80">C14*5</f>
        <v>0.89500000000000002</v>
      </c>
      <c r="G14" s="16">
        <f>D14*5</f>
        <v>14.185</v>
      </c>
      <c r="H14" s="23">
        <v>0.66300000000000003</v>
      </c>
      <c r="I14" s="23">
        <v>0</v>
      </c>
      <c r="J14" s="23">
        <v>0.58299999999999996</v>
      </c>
      <c r="K14" s="16">
        <f>H14*5</f>
        <v>3.3150000000000004</v>
      </c>
      <c r="L14" s="16">
        <f t="shared" ref="L14:L15" si="81">I14*5</f>
        <v>0</v>
      </c>
      <c r="M14" s="16">
        <f>J14*5</f>
        <v>2.915</v>
      </c>
      <c r="N14" s="23">
        <v>0</v>
      </c>
      <c r="O14" s="23">
        <v>0</v>
      </c>
      <c r="P14" s="23">
        <v>0.99399999999999999</v>
      </c>
      <c r="Q14" s="23">
        <v>1.4279999999999999</v>
      </c>
      <c r="R14" s="16">
        <f>O14*5</f>
        <v>0</v>
      </c>
      <c r="S14" s="16">
        <f t="shared" ref="S14:T15" si="82">P14*5</f>
        <v>4.97</v>
      </c>
      <c r="T14" s="16">
        <f t="shared" si="82"/>
        <v>7.14</v>
      </c>
      <c r="U14" s="2" t="s">
        <v>12</v>
      </c>
      <c r="V14" s="23">
        <v>0.89400000000000002</v>
      </c>
      <c r="W14" s="23">
        <v>0</v>
      </c>
      <c r="X14" s="23">
        <v>8.9999999999999993E-3</v>
      </c>
      <c r="Y14" s="16">
        <f>V14*5</f>
        <v>4.47</v>
      </c>
      <c r="Z14" s="16">
        <f t="shared" ref="Z14:AA15" si="83">W14*5</f>
        <v>0</v>
      </c>
      <c r="AA14" s="16">
        <f t="shared" si="83"/>
        <v>4.4999999999999998E-2</v>
      </c>
      <c r="AB14" s="23">
        <v>0</v>
      </c>
      <c r="AC14" s="23">
        <v>5.2939999999999996</v>
      </c>
      <c r="AD14" s="23">
        <v>0</v>
      </c>
      <c r="AE14" s="16">
        <f>AB14*5</f>
        <v>0</v>
      </c>
      <c r="AF14" s="16">
        <f t="shared" ref="AF14:AG15" si="84">AC14*5</f>
        <v>26.47</v>
      </c>
      <c r="AG14" s="16">
        <f t="shared" si="84"/>
        <v>0</v>
      </c>
      <c r="AH14" s="23">
        <v>2.8170000000000002</v>
      </c>
      <c r="AI14" s="23">
        <v>0.623</v>
      </c>
      <c r="AJ14" s="23">
        <v>0.39</v>
      </c>
      <c r="AK14" s="23">
        <v>2.0219999999999998</v>
      </c>
      <c r="AL14" s="16">
        <f>AI14*5</f>
        <v>3.1150000000000002</v>
      </c>
      <c r="AM14" s="16">
        <f t="shared" ref="AM14:AM15" si="85">AJ14*5</f>
        <v>1.9500000000000002</v>
      </c>
      <c r="AN14" s="16">
        <f t="shared" ref="AN14:AN15" si="86">AK14*5</f>
        <v>10.11</v>
      </c>
      <c r="AO14" s="2" t="s">
        <v>12</v>
      </c>
      <c r="AP14" s="23">
        <v>0.61499999999999999</v>
      </c>
      <c r="AQ14" s="23">
        <v>1.389</v>
      </c>
      <c r="AR14" s="23">
        <v>0.379</v>
      </c>
      <c r="AS14" s="16">
        <f>AP14*5</f>
        <v>3.0750000000000002</v>
      </c>
      <c r="AT14" s="16">
        <f t="shared" ref="AT14:AT15" si="87">AQ14*5</f>
        <v>6.9450000000000003</v>
      </c>
      <c r="AU14" s="16">
        <f t="shared" ref="AU14:AU15" si="88">AR14*5</f>
        <v>1.895</v>
      </c>
      <c r="AV14" s="23">
        <v>0.877</v>
      </c>
      <c r="AW14" s="23">
        <v>2.2440000000000002</v>
      </c>
      <c r="AX14" s="23">
        <v>1.034</v>
      </c>
      <c r="AY14" s="16">
        <f>AV14*5</f>
        <v>4.3849999999999998</v>
      </c>
      <c r="AZ14" s="16">
        <f t="shared" ref="AZ14:AZ15" si="89">AW14*5</f>
        <v>11.22</v>
      </c>
      <c r="BA14" s="16">
        <f t="shared" ref="BA14:BA15" si="90">AX14*5</f>
        <v>5.17</v>
      </c>
      <c r="BB14" s="23">
        <v>2.0219999999999998</v>
      </c>
      <c r="BC14" s="23">
        <v>0.54300000000000004</v>
      </c>
      <c r="BD14" s="23">
        <v>3.6389999999999998</v>
      </c>
      <c r="BE14" s="16">
        <f>BB14*5</f>
        <v>10.11</v>
      </c>
      <c r="BF14" s="16">
        <f t="shared" ref="BF14:BF15" si="91">BC14*5</f>
        <v>2.7150000000000003</v>
      </c>
      <c r="BG14" s="16">
        <f t="shared" ref="BG14:BG15" si="92">BD14*5</f>
        <v>18.195</v>
      </c>
      <c r="BH14" s="2" t="s">
        <v>12</v>
      </c>
      <c r="BI14" s="23">
        <v>2.2930000000000001</v>
      </c>
      <c r="BJ14" s="23">
        <v>3.5579999999999998</v>
      </c>
      <c r="BK14" s="23">
        <v>0.72499999999999998</v>
      </c>
      <c r="BL14" s="16">
        <f>BI14*5</f>
        <v>11.465</v>
      </c>
      <c r="BM14" s="16">
        <f t="shared" ref="BM14:BM15" si="93">BJ14*5</f>
        <v>17.79</v>
      </c>
      <c r="BN14" s="16">
        <f t="shared" ref="BN14:BN15" si="94">BK14*5</f>
        <v>3.625</v>
      </c>
      <c r="BO14" s="23">
        <v>0.68</v>
      </c>
      <c r="BP14" s="23">
        <v>2.0150000000000001</v>
      </c>
      <c r="BQ14" s="23">
        <v>0.66</v>
      </c>
      <c r="BR14" s="16">
        <f>BO14*5</f>
        <v>3.4000000000000004</v>
      </c>
      <c r="BS14" s="16">
        <f t="shared" ref="BS14:BS15" si="95">BP14*5</f>
        <v>10.075000000000001</v>
      </c>
      <c r="BT14" s="16">
        <f t="shared" ref="BT14:BT15" si="96">BQ14*5</f>
        <v>3.3000000000000003</v>
      </c>
      <c r="BU14" s="23">
        <v>0</v>
      </c>
      <c r="BV14" s="23">
        <v>0</v>
      </c>
      <c r="BW14" s="23">
        <v>0.99399999999999999</v>
      </c>
      <c r="BX14" s="23">
        <v>1.4279999999999999</v>
      </c>
      <c r="BY14" s="16">
        <f>BV14*5</f>
        <v>0</v>
      </c>
      <c r="BZ14" s="16">
        <f t="shared" ref="BZ14:BZ15" si="97">BW14*5</f>
        <v>4.97</v>
      </c>
      <c r="CA14" s="16">
        <f t="shared" ref="CA14:CA15" si="98">BX14*5</f>
        <v>7.14</v>
      </c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</row>
    <row r="15" spans="1:111" s="4" customFormat="1" x14ac:dyDescent="0.2">
      <c r="A15" s="2" t="s">
        <v>16</v>
      </c>
      <c r="B15" s="23">
        <v>1.121</v>
      </c>
      <c r="C15" s="23">
        <v>3.1509999999999998</v>
      </c>
      <c r="D15" s="23">
        <v>0</v>
      </c>
      <c r="E15" s="16">
        <f>B15*5</f>
        <v>5.6050000000000004</v>
      </c>
      <c r="F15" s="16">
        <f t="shared" si="80"/>
        <v>15.754999999999999</v>
      </c>
      <c r="G15" s="16">
        <f t="shared" si="80"/>
        <v>0</v>
      </c>
      <c r="H15" s="23">
        <v>0.48</v>
      </c>
      <c r="I15" s="23">
        <v>1.5960000000000001</v>
      </c>
      <c r="J15" s="23">
        <v>0.21</v>
      </c>
      <c r="K15" s="16">
        <f>H15*5</f>
        <v>2.4</v>
      </c>
      <c r="L15" s="16">
        <f t="shared" si="81"/>
        <v>7.98</v>
      </c>
      <c r="M15" s="16">
        <f t="shared" ref="M15" si="99">J15*5</f>
        <v>1.05</v>
      </c>
      <c r="N15" s="23">
        <v>0</v>
      </c>
      <c r="O15" s="23">
        <v>0</v>
      </c>
      <c r="P15" s="23">
        <v>0.52500000000000002</v>
      </c>
      <c r="Q15" s="23">
        <v>1.915</v>
      </c>
      <c r="R15" s="16">
        <f>O15*5</f>
        <v>0</v>
      </c>
      <c r="S15" s="16">
        <f t="shared" si="82"/>
        <v>2.625</v>
      </c>
      <c r="T15" s="16">
        <f t="shared" si="82"/>
        <v>9.5749999999999993</v>
      </c>
      <c r="U15" s="2" t="s">
        <v>16</v>
      </c>
      <c r="V15" s="23">
        <v>0</v>
      </c>
      <c r="W15" s="23">
        <v>4.5999999999999999E-2</v>
      </c>
      <c r="X15" s="23">
        <v>0.35599999999999998</v>
      </c>
      <c r="Y15" s="16">
        <f>V15*5</f>
        <v>0</v>
      </c>
      <c r="Z15" s="16">
        <f t="shared" si="83"/>
        <v>0.22999999999999998</v>
      </c>
      <c r="AA15" s="16">
        <f t="shared" si="83"/>
        <v>1.7799999999999998</v>
      </c>
      <c r="AB15" s="23">
        <v>0.61</v>
      </c>
      <c r="AC15" s="23">
        <v>1.1419999999999999</v>
      </c>
      <c r="AD15" s="23">
        <v>1.5880000000000001</v>
      </c>
      <c r="AE15" s="16">
        <f>AB15*5</f>
        <v>3.05</v>
      </c>
      <c r="AF15" s="16">
        <f t="shared" si="84"/>
        <v>5.7099999999999991</v>
      </c>
      <c r="AG15" s="16">
        <f t="shared" si="84"/>
        <v>7.94</v>
      </c>
      <c r="AH15" s="23">
        <v>1.56</v>
      </c>
      <c r="AI15" s="23">
        <v>0.214</v>
      </c>
      <c r="AJ15" s="23">
        <v>0.81899999999999995</v>
      </c>
      <c r="AK15" s="23">
        <v>0.47499999999999998</v>
      </c>
      <c r="AL15" s="16">
        <f>AI15*5</f>
        <v>1.07</v>
      </c>
      <c r="AM15" s="16">
        <f t="shared" si="85"/>
        <v>4.0949999999999998</v>
      </c>
      <c r="AN15" s="16">
        <f t="shared" si="86"/>
        <v>2.375</v>
      </c>
      <c r="AO15" s="2" t="s">
        <v>16</v>
      </c>
      <c r="AP15" s="23">
        <v>0</v>
      </c>
      <c r="AQ15" s="23">
        <v>5.9130000000000003</v>
      </c>
      <c r="AR15" s="23">
        <v>0.57499999999999996</v>
      </c>
      <c r="AS15" s="16">
        <f>AP15*5</f>
        <v>0</v>
      </c>
      <c r="AT15" s="16">
        <f t="shared" si="87"/>
        <v>29.565000000000001</v>
      </c>
      <c r="AU15" s="16">
        <f t="shared" si="88"/>
        <v>2.875</v>
      </c>
      <c r="AV15" s="23">
        <v>1.014</v>
      </c>
      <c r="AW15" s="23">
        <v>1.298</v>
      </c>
      <c r="AX15" s="23">
        <v>1.357</v>
      </c>
      <c r="AY15" s="16">
        <f>AV15*5</f>
        <v>5.07</v>
      </c>
      <c r="AZ15" s="16">
        <f t="shared" si="89"/>
        <v>6.49</v>
      </c>
      <c r="BA15" s="16">
        <f t="shared" si="90"/>
        <v>6.7850000000000001</v>
      </c>
      <c r="BB15" s="23">
        <v>0.47499999999999998</v>
      </c>
      <c r="BC15" s="23">
        <v>0.433</v>
      </c>
      <c r="BD15" s="23">
        <v>2.3250000000000002</v>
      </c>
      <c r="BE15" s="16">
        <f>BB15*5</f>
        <v>2.375</v>
      </c>
      <c r="BF15" s="16">
        <f t="shared" si="91"/>
        <v>2.165</v>
      </c>
      <c r="BG15" s="16">
        <f t="shared" si="92"/>
        <v>11.625</v>
      </c>
      <c r="BH15" s="2" t="s">
        <v>16</v>
      </c>
      <c r="BI15" s="23">
        <v>1.6220000000000001</v>
      </c>
      <c r="BJ15" s="23">
        <v>0</v>
      </c>
      <c r="BK15" s="23">
        <v>0.05</v>
      </c>
      <c r="BL15" s="16">
        <f>BI15*5</f>
        <v>8.1100000000000012</v>
      </c>
      <c r="BM15" s="16">
        <f t="shared" si="93"/>
        <v>0</v>
      </c>
      <c r="BN15" s="16">
        <f t="shared" si="94"/>
        <v>0.25</v>
      </c>
      <c r="BO15" s="23">
        <v>0</v>
      </c>
      <c r="BP15" s="23">
        <v>0.49</v>
      </c>
      <c r="BQ15" s="23">
        <v>0</v>
      </c>
      <c r="BR15" s="16">
        <f>BO15*5</f>
        <v>0</v>
      </c>
      <c r="BS15" s="16">
        <f t="shared" si="95"/>
        <v>2.4500000000000002</v>
      </c>
      <c r="BT15" s="16">
        <f t="shared" si="96"/>
        <v>0</v>
      </c>
      <c r="BU15" s="23">
        <v>0</v>
      </c>
      <c r="BV15" s="23">
        <v>0</v>
      </c>
      <c r="BW15" s="23">
        <v>0.52500000000000002</v>
      </c>
      <c r="BX15" s="23">
        <v>1.915</v>
      </c>
      <c r="BY15" s="16">
        <f>BV15*5</f>
        <v>0</v>
      </c>
      <c r="BZ15" s="16">
        <f t="shared" si="97"/>
        <v>2.625</v>
      </c>
      <c r="CA15" s="16">
        <f t="shared" si="98"/>
        <v>9.5749999999999993</v>
      </c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</row>
    <row r="16" spans="1:111" s="4" customFormat="1" x14ac:dyDescent="0.2">
      <c r="A16" s="2" t="s">
        <v>17</v>
      </c>
      <c r="B16" s="23">
        <v>2.5499999999999998</v>
      </c>
      <c r="C16" s="23">
        <v>4.9160000000000004</v>
      </c>
      <c r="D16" s="23">
        <v>1.542</v>
      </c>
      <c r="E16" s="16">
        <f>B16*6</f>
        <v>15.299999999999999</v>
      </c>
      <c r="F16" s="16">
        <f t="shared" ref="F16:G16" si="100">C16*6</f>
        <v>29.496000000000002</v>
      </c>
      <c r="G16" s="16">
        <f t="shared" si="100"/>
        <v>9.2520000000000007</v>
      </c>
      <c r="H16" s="23">
        <v>2.9220000000000002</v>
      </c>
      <c r="I16" s="23">
        <v>3.5950000000000002</v>
      </c>
      <c r="J16" s="23">
        <v>2.6269999999999998</v>
      </c>
      <c r="K16" s="16">
        <f>H16*6</f>
        <v>17.532</v>
      </c>
      <c r="L16" s="16">
        <f t="shared" ref="L16" si="101">I16*6</f>
        <v>21.57</v>
      </c>
      <c r="M16" s="16">
        <f t="shared" ref="M16" si="102">J16*6</f>
        <v>15.761999999999999</v>
      </c>
      <c r="N16" s="23">
        <v>1.615</v>
      </c>
      <c r="O16" s="23">
        <v>1.615</v>
      </c>
      <c r="P16" s="23">
        <v>7.2750000000000004</v>
      </c>
      <c r="Q16" s="23">
        <v>13.196999999999999</v>
      </c>
      <c r="R16" s="16">
        <f>O16*6</f>
        <v>9.69</v>
      </c>
      <c r="S16" s="16">
        <f t="shared" ref="S16:T16" si="103">P16*6</f>
        <v>43.650000000000006</v>
      </c>
      <c r="T16" s="16">
        <f t="shared" si="103"/>
        <v>79.181999999999988</v>
      </c>
      <c r="U16" s="2" t="s">
        <v>17</v>
      </c>
      <c r="V16" s="23">
        <v>1.474</v>
      </c>
      <c r="W16" s="23">
        <v>5.4020000000000001</v>
      </c>
      <c r="X16" s="23">
        <v>0.22900000000000001</v>
      </c>
      <c r="Y16" s="16">
        <f>V16*6</f>
        <v>8.8439999999999994</v>
      </c>
      <c r="Z16" s="16">
        <f t="shared" ref="Z16:AA16" si="104">W16*6</f>
        <v>32.411999999999999</v>
      </c>
      <c r="AA16" s="16">
        <f t="shared" si="104"/>
        <v>1.3740000000000001</v>
      </c>
      <c r="AB16" s="23">
        <v>3.5150000000000001</v>
      </c>
      <c r="AC16" s="23">
        <v>4.383</v>
      </c>
      <c r="AD16" s="23">
        <v>0.94299999999999995</v>
      </c>
      <c r="AE16" s="16">
        <f>AB16*6</f>
        <v>21.09</v>
      </c>
      <c r="AF16" s="16">
        <f t="shared" ref="AF16:AG16" si="105">AC16*6</f>
        <v>26.298000000000002</v>
      </c>
      <c r="AG16" s="16">
        <f t="shared" si="105"/>
        <v>5.6579999999999995</v>
      </c>
      <c r="AH16" s="23">
        <v>8.0169999999999995</v>
      </c>
      <c r="AI16" s="23">
        <v>6.1639999999999997</v>
      </c>
      <c r="AJ16" s="23">
        <v>8.9139999999999997</v>
      </c>
      <c r="AK16" s="23">
        <v>2.62</v>
      </c>
      <c r="AL16" s="16">
        <f>AI16*6</f>
        <v>36.983999999999995</v>
      </c>
      <c r="AM16" s="16">
        <f t="shared" ref="AM16" si="106">AJ16*6</f>
        <v>53.483999999999995</v>
      </c>
      <c r="AN16" s="16">
        <f t="shared" ref="AN16" si="107">AK16*6</f>
        <v>15.72</v>
      </c>
      <c r="AO16" s="2" t="s">
        <v>17</v>
      </c>
      <c r="AP16" s="23">
        <v>1.024</v>
      </c>
      <c r="AQ16" s="23">
        <v>5.3470000000000004</v>
      </c>
      <c r="AR16" s="23">
        <v>0.53600000000000003</v>
      </c>
      <c r="AS16" s="16">
        <f>AP16*6</f>
        <v>6.1440000000000001</v>
      </c>
      <c r="AT16" s="16">
        <f t="shared" ref="AT16" si="108">AQ16*6</f>
        <v>32.082000000000001</v>
      </c>
      <c r="AU16" s="16">
        <f t="shared" ref="AU16" si="109">AR16*6</f>
        <v>3.2160000000000002</v>
      </c>
      <c r="AV16" s="23">
        <v>4.5620000000000003</v>
      </c>
      <c r="AW16" s="23">
        <v>6.5179999999999998</v>
      </c>
      <c r="AX16" s="23">
        <v>7.867</v>
      </c>
      <c r="AY16" s="16">
        <f>AV16*6</f>
        <v>27.372</v>
      </c>
      <c r="AZ16" s="16">
        <f t="shared" ref="AZ16" si="110">AW16*6</f>
        <v>39.107999999999997</v>
      </c>
      <c r="BA16" s="16">
        <f t="shared" ref="BA16" si="111">AX16*6</f>
        <v>47.201999999999998</v>
      </c>
      <c r="BB16" s="23">
        <v>2.62</v>
      </c>
      <c r="BC16" s="23">
        <v>7.8689999999999998</v>
      </c>
      <c r="BD16" s="23">
        <v>2.6309999999999998</v>
      </c>
      <c r="BE16" s="16">
        <f>BB16*6</f>
        <v>15.72</v>
      </c>
      <c r="BF16" s="16">
        <f t="shared" ref="BF16" si="112">BC16*6</f>
        <v>47.213999999999999</v>
      </c>
      <c r="BG16" s="16">
        <f t="shared" ref="BG16" si="113">BD16*6</f>
        <v>15.785999999999998</v>
      </c>
      <c r="BH16" s="2" t="s">
        <v>17</v>
      </c>
      <c r="BI16" s="23">
        <v>8.4830000000000005</v>
      </c>
      <c r="BJ16" s="23">
        <v>3.1760000000000002</v>
      </c>
      <c r="BK16" s="23">
        <v>3.2519999999999998</v>
      </c>
      <c r="BL16" s="16">
        <f>BI16*6</f>
        <v>50.898000000000003</v>
      </c>
      <c r="BM16" s="16">
        <f t="shared" ref="BM16" si="114">BJ16*6</f>
        <v>19.056000000000001</v>
      </c>
      <c r="BN16" s="16">
        <f t="shared" ref="BN16" si="115">BK16*6</f>
        <v>19.512</v>
      </c>
      <c r="BO16" s="23">
        <v>2.7040000000000002</v>
      </c>
      <c r="BP16" s="23">
        <v>11.441000000000001</v>
      </c>
      <c r="BQ16" s="23">
        <v>4.4029999999999996</v>
      </c>
      <c r="BR16" s="16">
        <f>BO16*6</f>
        <v>16.224</v>
      </c>
      <c r="BS16" s="16">
        <f t="shared" ref="BS16" si="116">BP16*6</f>
        <v>68.646000000000001</v>
      </c>
      <c r="BT16" s="16">
        <f t="shared" ref="BT16" si="117">BQ16*6</f>
        <v>26.417999999999999</v>
      </c>
      <c r="BU16" s="23">
        <v>1.615</v>
      </c>
      <c r="BV16" s="23">
        <v>1.615</v>
      </c>
      <c r="BW16" s="23">
        <v>7.2750000000000004</v>
      </c>
      <c r="BX16" s="23">
        <v>13.196999999999999</v>
      </c>
      <c r="BY16" s="16">
        <f>BV16*6</f>
        <v>9.69</v>
      </c>
      <c r="BZ16" s="16">
        <f t="shared" ref="BZ16" si="118">BW16*6</f>
        <v>43.650000000000006</v>
      </c>
      <c r="CA16" s="16">
        <f t="shared" ref="CA16" si="119">BX16*6</f>
        <v>79.181999999999988</v>
      </c>
      <c r="CC16" s="22" t="s">
        <v>32</v>
      </c>
      <c r="CD16" s="22"/>
      <c r="CE16" s="22" t="s">
        <v>0</v>
      </c>
      <c r="CF16" s="22" t="s">
        <v>44</v>
      </c>
      <c r="CG16" s="22" t="s">
        <v>1</v>
      </c>
      <c r="CH16" s="22" t="s">
        <v>4</v>
      </c>
      <c r="CI16" s="22" t="s">
        <v>6</v>
      </c>
      <c r="CJ16" s="22" t="s">
        <v>2</v>
      </c>
      <c r="CK16" s="22" t="s">
        <v>40</v>
      </c>
      <c r="CL16" s="22" t="s">
        <v>41</v>
      </c>
      <c r="CM16" s="22" t="s">
        <v>42</v>
      </c>
      <c r="CN16" s="22" t="s">
        <v>26</v>
      </c>
      <c r="CO16" s="22" t="s">
        <v>10</v>
      </c>
      <c r="CP16" s="22" t="s">
        <v>12</v>
      </c>
      <c r="CQ16" s="22" t="s">
        <v>16</v>
      </c>
      <c r="CR16" s="22" t="s">
        <v>17</v>
      </c>
      <c r="CS16" s="22" t="s">
        <v>7</v>
      </c>
      <c r="CT16" s="22" t="s">
        <v>8</v>
      </c>
      <c r="CU16" s="22" t="s">
        <v>9</v>
      </c>
      <c r="CV16" s="22" t="s">
        <v>13</v>
      </c>
      <c r="CW16" s="22" t="s">
        <v>14</v>
      </c>
      <c r="CX16" s="22" t="s">
        <v>15</v>
      </c>
      <c r="CY16" s="22"/>
      <c r="CZ16" s="22" t="s">
        <v>27</v>
      </c>
      <c r="DA16" s="22" t="s">
        <v>18</v>
      </c>
      <c r="DB16" s="22" t="s">
        <v>19</v>
      </c>
      <c r="DC16" s="22" t="s">
        <v>20</v>
      </c>
      <c r="DD16" s="22" t="s">
        <v>21</v>
      </c>
      <c r="DE16" s="22" t="s">
        <v>28</v>
      </c>
      <c r="DF16" s="22" t="s">
        <v>29</v>
      </c>
      <c r="DG16" s="22" t="s">
        <v>30</v>
      </c>
    </row>
    <row r="17" spans="1:111" s="4" customFormat="1" x14ac:dyDescent="0.2">
      <c r="A17" s="2" t="s">
        <v>7</v>
      </c>
      <c r="B17" s="23">
        <v>8.8849999999999998</v>
      </c>
      <c r="C17" s="23">
        <v>4.2030000000000003</v>
      </c>
      <c r="D17" s="23">
        <v>3.625</v>
      </c>
      <c r="E17" s="16">
        <f>B17*2</f>
        <v>17.77</v>
      </c>
      <c r="F17" s="16">
        <f t="shared" ref="F17:G17" si="120">C17*2</f>
        <v>8.4060000000000006</v>
      </c>
      <c r="G17" s="16">
        <f t="shared" si="120"/>
        <v>7.25</v>
      </c>
      <c r="H17" s="23">
        <v>0.44500000000000001</v>
      </c>
      <c r="I17" s="23">
        <v>8.4090000000000007</v>
      </c>
      <c r="J17" s="23">
        <v>6.8780000000000001</v>
      </c>
      <c r="K17" s="16">
        <f>H17*2</f>
        <v>0.89</v>
      </c>
      <c r="L17" s="16">
        <f t="shared" ref="L17" si="121">I17*2</f>
        <v>16.818000000000001</v>
      </c>
      <c r="M17" s="16">
        <f t="shared" ref="M17" si="122">J17*2</f>
        <v>13.756</v>
      </c>
      <c r="N17" s="23">
        <v>1.792</v>
      </c>
      <c r="O17" s="23">
        <v>1.792</v>
      </c>
      <c r="P17" s="23">
        <v>3.3029999999999999</v>
      </c>
      <c r="Q17" s="23">
        <v>1.4219999999999999</v>
      </c>
      <c r="R17" s="16">
        <f>O17*2</f>
        <v>3.5840000000000001</v>
      </c>
      <c r="S17" s="16">
        <f t="shared" ref="S17:T17" si="123">P17*2</f>
        <v>6.6059999999999999</v>
      </c>
      <c r="T17" s="16">
        <f t="shared" si="123"/>
        <v>2.8439999999999999</v>
      </c>
      <c r="U17" s="2" t="s">
        <v>7</v>
      </c>
      <c r="V17" s="23">
        <v>1.7130000000000001</v>
      </c>
      <c r="W17" s="23">
        <v>0</v>
      </c>
      <c r="X17" s="23">
        <v>8.4090000000000007</v>
      </c>
      <c r="Y17" s="16">
        <f>V17*2</f>
        <v>3.4260000000000002</v>
      </c>
      <c r="Z17" s="16">
        <f t="shared" ref="Z17:AA17" si="124">W17*2</f>
        <v>0</v>
      </c>
      <c r="AA17" s="16">
        <f t="shared" si="124"/>
        <v>16.818000000000001</v>
      </c>
      <c r="AB17" s="23">
        <v>2.9809999999999999</v>
      </c>
      <c r="AC17" s="23">
        <v>8.4410000000000007</v>
      </c>
      <c r="AD17" s="23">
        <v>4.4489999999999998</v>
      </c>
      <c r="AE17" s="16">
        <f>AB17*2</f>
        <v>5.9619999999999997</v>
      </c>
      <c r="AF17" s="16">
        <f t="shared" ref="AF17:AG17" si="125">AC17*2</f>
        <v>16.882000000000001</v>
      </c>
      <c r="AG17" s="16">
        <f t="shared" si="125"/>
        <v>8.8979999999999997</v>
      </c>
      <c r="AH17" s="23">
        <v>4.8639999999999999</v>
      </c>
      <c r="AI17" s="23">
        <v>1.4910000000000001</v>
      </c>
      <c r="AJ17" s="23">
        <v>2.9929999999999999</v>
      </c>
      <c r="AK17" s="23">
        <v>1.02</v>
      </c>
      <c r="AL17" s="16">
        <f>AI17*2</f>
        <v>2.9820000000000002</v>
      </c>
      <c r="AM17" s="16">
        <f t="shared" ref="AM17" si="126">AJ17*2</f>
        <v>5.9859999999999998</v>
      </c>
      <c r="AN17" s="16">
        <f t="shared" ref="AN17" si="127">AK17*2</f>
        <v>2.04</v>
      </c>
      <c r="AO17" s="2" t="s">
        <v>7</v>
      </c>
      <c r="AP17" s="23">
        <v>1.952</v>
      </c>
      <c r="AQ17" s="23">
        <v>3</v>
      </c>
      <c r="AR17" s="23">
        <v>4.1369999999999996</v>
      </c>
      <c r="AS17" s="16">
        <f>AP17*2</f>
        <v>3.9039999999999999</v>
      </c>
      <c r="AT17" s="16">
        <f t="shared" ref="AT17" si="128">AQ17*2</f>
        <v>6</v>
      </c>
      <c r="AU17" s="16">
        <f t="shared" ref="AU17" si="129">AR17*2</f>
        <v>8.2739999999999991</v>
      </c>
      <c r="AV17" s="23">
        <v>3.7789999999999999</v>
      </c>
      <c r="AW17" s="23">
        <v>0.39300000000000002</v>
      </c>
      <c r="AX17" s="23">
        <v>8.5060000000000002</v>
      </c>
      <c r="AY17" s="16">
        <f>AV17*2</f>
        <v>7.5579999999999998</v>
      </c>
      <c r="AZ17" s="16">
        <f t="shared" ref="AZ17" si="130">AW17*2</f>
        <v>0.78600000000000003</v>
      </c>
      <c r="BA17" s="16">
        <f t="shared" ref="BA17" si="131">AX17*2</f>
        <v>17.012</v>
      </c>
      <c r="BB17" s="23">
        <v>1.02</v>
      </c>
      <c r="BC17" s="23">
        <v>1.504</v>
      </c>
      <c r="BD17" s="23">
        <v>2.7970000000000002</v>
      </c>
      <c r="BE17" s="16">
        <f>BB17*2</f>
        <v>2.04</v>
      </c>
      <c r="BF17" s="16">
        <f t="shared" ref="BF17" si="132">BC17*2</f>
        <v>3.008</v>
      </c>
      <c r="BG17" s="16">
        <f t="shared" ref="BG17" si="133">BD17*2</f>
        <v>5.5940000000000003</v>
      </c>
      <c r="BH17" s="2" t="s">
        <v>7</v>
      </c>
      <c r="BI17" s="23">
        <v>3.4129999999999998</v>
      </c>
      <c r="BJ17" s="23">
        <v>2.6419999999999999</v>
      </c>
      <c r="BK17" s="23">
        <v>1.867</v>
      </c>
      <c r="BL17" s="16">
        <f>BI17*2</f>
        <v>6.8259999999999996</v>
      </c>
      <c r="BM17" s="16">
        <f t="shared" ref="BM17" si="134">BJ17*2</f>
        <v>5.2839999999999998</v>
      </c>
      <c r="BN17" s="16">
        <f t="shared" ref="BN17" si="135">BK17*2</f>
        <v>3.734</v>
      </c>
      <c r="BO17" s="23">
        <v>6.2590000000000003</v>
      </c>
      <c r="BP17" s="23">
        <v>0</v>
      </c>
      <c r="BQ17" s="23">
        <v>9.7200000000000006</v>
      </c>
      <c r="BR17" s="16">
        <f>BO17*2</f>
        <v>12.518000000000001</v>
      </c>
      <c r="BS17" s="16">
        <f t="shared" ref="BS17" si="136">BP17*2</f>
        <v>0</v>
      </c>
      <c r="BT17" s="16">
        <f t="shared" ref="BT17" si="137">BQ17*2</f>
        <v>19.440000000000001</v>
      </c>
      <c r="BU17" s="23">
        <v>1.792</v>
      </c>
      <c r="BV17" s="23">
        <v>1.792</v>
      </c>
      <c r="BW17" s="23">
        <v>3.3029999999999999</v>
      </c>
      <c r="BX17" s="23">
        <v>1.4219999999999999</v>
      </c>
      <c r="BY17" s="16">
        <f>BV17*2</f>
        <v>3.5840000000000001</v>
      </c>
      <c r="BZ17" s="16">
        <f t="shared" ref="BZ17" si="138">BW17*2</f>
        <v>6.6059999999999999</v>
      </c>
      <c r="CA17" s="16">
        <f t="shared" ref="CA17" si="139">BX17*2</f>
        <v>2.8439999999999999</v>
      </c>
      <c r="CC17" s="22"/>
      <c r="CD17" s="22">
        <v>0</v>
      </c>
      <c r="CE17" s="22">
        <v>2.5459999999999998</v>
      </c>
      <c r="CF17" s="22">
        <v>0.219</v>
      </c>
      <c r="CG17" s="22">
        <v>33.081000000000003</v>
      </c>
      <c r="CH17" s="22">
        <v>16.513999999999999</v>
      </c>
      <c r="CI17" s="22">
        <v>1.591</v>
      </c>
      <c r="CJ17" s="22">
        <v>3.7389999999999999</v>
      </c>
      <c r="CK17" s="22">
        <v>17.834</v>
      </c>
      <c r="CL17" s="22">
        <v>1.659</v>
      </c>
      <c r="CM17" s="22">
        <v>6.2789999999999999</v>
      </c>
      <c r="CN17" s="22">
        <v>1.4690000000000001</v>
      </c>
      <c r="CO17" s="22">
        <v>0.64</v>
      </c>
      <c r="CP17" s="22">
        <v>0.89400000000000002</v>
      </c>
      <c r="CQ17" s="22">
        <v>0</v>
      </c>
      <c r="CR17" s="22">
        <v>1.474</v>
      </c>
      <c r="CS17" s="22">
        <v>1.7130000000000001</v>
      </c>
      <c r="CT17" s="22">
        <v>1.9810000000000001</v>
      </c>
      <c r="CU17" s="22">
        <v>5.2</v>
      </c>
      <c r="CV17" s="22">
        <v>0</v>
      </c>
      <c r="CW17" s="22">
        <v>0</v>
      </c>
      <c r="CX17" s="22">
        <v>1.3360000000000001</v>
      </c>
      <c r="CY17" s="22"/>
      <c r="CZ17" s="22">
        <v>55.218000000000004</v>
      </c>
      <c r="DA17" s="22">
        <v>23.794999999999998</v>
      </c>
      <c r="DB17" s="22">
        <v>20.986000000000001</v>
      </c>
      <c r="DC17" s="22">
        <v>3.008</v>
      </c>
      <c r="DD17" s="22">
        <v>16.509</v>
      </c>
      <c r="DE17" s="22">
        <v>0.43092832047520729</v>
      </c>
      <c r="DF17" s="22">
        <v>1.1338511388544743</v>
      </c>
      <c r="DG17" s="22">
        <v>0.92598407536166871</v>
      </c>
    </row>
    <row r="18" spans="1:111" s="4" customFormat="1" x14ac:dyDescent="0.2">
      <c r="A18" s="2" t="s">
        <v>8</v>
      </c>
      <c r="B18" s="23">
        <v>0</v>
      </c>
      <c r="C18" s="23">
        <v>1.859</v>
      </c>
      <c r="D18" s="23">
        <v>0</v>
      </c>
      <c r="E18" s="16">
        <f>B18*3</f>
        <v>0</v>
      </c>
      <c r="F18" s="16">
        <f t="shared" ref="F18:G18" si="140">C18*3</f>
        <v>5.577</v>
      </c>
      <c r="G18" s="16">
        <f t="shared" si="140"/>
        <v>0</v>
      </c>
      <c r="H18" s="23">
        <v>1.381</v>
      </c>
      <c r="I18" s="23">
        <v>0</v>
      </c>
      <c r="J18" s="23">
        <v>9.0999999999999998E-2</v>
      </c>
      <c r="K18" s="16">
        <f>H18*3</f>
        <v>4.1429999999999998</v>
      </c>
      <c r="L18" s="16">
        <f t="shared" ref="L18" si="141">I18*3</f>
        <v>0</v>
      </c>
      <c r="M18" s="16">
        <f t="shared" ref="M18" si="142">J18*3</f>
        <v>0.27300000000000002</v>
      </c>
      <c r="N18" s="23">
        <v>5.4109999999999996</v>
      </c>
      <c r="O18" s="23">
        <v>5.4109999999999996</v>
      </c>
      <c r="P18" s="23">
        <v>0.85899999999999999</v>
      </c>
      <c r="Q18" s="23">
        <v>1.2130000000000001</v>
      </c>
      <c r="R18" s="16">
        <f>O18*3</f>
        <v>16.232999999999997</v>
      </c>
      <c r="S18" s="16">
        <f t="shared" ref="S18:T18" si="143">P18*3</f>
        <v>2.577</v>
      </c>
      <c r="T18" s="16">
        <f t="shared" si="143"/>
        <v>3.6390000000000002</v>
      </c>
      <c r="U18" s="2" t="s">
        <v>8</v>
      </c>
      <c r="V18" s="23">
        <v>1.9810000000000001</v>
      </c>
      <c r="W18" s="23">
        <v>0</v>
      </c>
      <c r="X18" s="23">
        <v>0.77800000000000002</v>
      </c>
      <c r="Y18" s="16">
        <f>V18*3</f>
        <v>5.9430000000000005</v>
      </c>
      <c r="Z18" s="16">
        <f t="shared" ref="Z18:AA18" si="144">W18*3</f>
        <v>0</v>
      </c>
      <c r="AA18" s="16">
        <f t="shared" si="144"/>
        <v>2.3340000000000001</v>
      </c>
      <c r="AB18" s="23">
        <v>2.601</v>
      </c>
      <c r="AC18" s="23">
        <v>3.0449999999999999</v>
      </c>
      <c r="AD18" s="23">
        <v>1.302</v>
      </c>
      <c r="AE18" s="16">
        <f>AB18*3</f>
        <v>7.8029999999999999</v>
      </c>
      <c r="AF18" s="16">
        <f t="shared" ref="AF18:AG18" si="145">AC18*3</f>
        <v>9.1349999999999998</v>
      </c>
      <c r="AG18" s="16">
        <f t="shared" si="145"/>
        <v>3.9060000000000001</v>
      </c>
      <c r="AH18" s="23">
        <v>1.1779999999999999</v>
      </c>
      <c r="AI18" s="23">
        <v>1.3080000000000001</v>
      </c>
      <c r="AJ18" s="23">
        <v>1.0669999999999999</v>
      </c>
      <c r="AK18" s="23">
        <v>6.13</v>
      </c>
      <c r="AL18" s="16">
        <f>AI18*3</f>
        <v>3.9240000000000004</v>
      </c>
      <c r="AM18" s="16">
        <f t="shared" ref="AM18" si="146">AJ18*3</f>
        <v>3.2009999999999996</v>
      </c>
      <c r="AN18" s="16">
        <f t="shared" ref="AN18" si="147">AK18*3</f>
        <v>18.39</v>
      </c>
      <c r="AO18" s="2" t="s">
        <v>8</v>
      </c>
      <c r="AP18" s="23">
        <v>2.5619999999999998</v>
      </c>
      <c r="AQ18" s="23">
        <v>3.4319999999999999</v>
      </c>
      <c r="AR18" s="23">
        <v>0</v>
      </c>
      <c r="AS18" s="16">
        <f>AP18*3</f>
        <v>7.6859999999999999</v>
      </c>
      <c r="AT18" s="16">
        <f t="shared" ref="AT18" si="148">AQ18*3</f>
        <v>10.295999999999999</v>
      </c>
      <c r="AU18" s="16">
        <f t="shared" ref="AU18" si="149">AR18*3</f>
        <v>0</v>
      </c>
      <c r="AV18" s="23">
        <v>1.587</v>
      </c>
      <c r="AW18" s="23">
        <v>2.4790000000000001</v>
      </c>
      <c r="AX18" s="23">
        <v>1.415</v>
      </c>
      <c r="AY18" s="16">
        <f>AV18*3</f>
        <v>4.7610000000000001</v>
      </c>
      <c r="AZ18" s="16">
        <f t="shared" ref="AZ18" si="150">AW18*3</f>
        <v>7.4370000000000003</v>
      </c>
      <c r="BA18" s="16">
        <f t="shared" ref="BA18" si="151">AX18*3</f>
        <v>4.2450000000000001</v>
      </c>
      <c r="BB18" s="23">
        <v>6.13</v>
      </c>
      <c r="BC18" s="23">
        <v>0</v>
      </c>
      <c r="BD18" s="23">
        <v>2.3719999999999999</v>
      </c>
      <c r="BE18" s="16">
        <f>BB18*3</f>
        <v>18.39</v>
      </c>
      <c r="BF18" s="16">
        <f t="shared" ref="BF18" si="152">BC18*3</f>
        <v>0</v>
      </c>
      <c r="BG18" s="16">
        <f t="shared" ref="BG18" si="153">BD18*3</f>
        <v>7.1159999999999997</v>
      </c>
      <c r="BH18" s="2" t="s">
        <v>8</v>
      </c>
      <c r="BI18" s="23">
        <v>1.82</v>
      </c>
      <c r="BJ18" s="23">
        <v>1.4470000000000001</v>
      </c>
      <c r="BK18" s="23">
        <v>2.5030000000000001</v>
      </c>
      <c r="BL18" s="16">
        <f>BI18*3</f>
        <v>5.46</v>
      </c>
      <c r="BM18" s="16">
        <f t="shared" ref="BM18" si="154">BJ18*3</f>
        <v>4.3410000000000002</v>
      </c>
      <c r="BN18" s="16">
        <f t="shared" ref="BN18" si="155">BK18*3</f>
        <v>7.5090000000000003</v>
      </c>
      <c r="BO18" s="23">
        <v>0</v>
      </c>
      <c r="BP18" s="23">
        <v>1.677</v>
      </c>
      <c r="BQ18" s="23">
        <v>1.1160000000000001</v>
      </c>
      <c r="BR18" s="16">
        <f>BO18*3</f>
        <v>0</v>
      </c>
      <c r="BS18" s="16">
        <f t="shared" ref="BS18" si="156">BP18*3</f>
        <v>5.0310000000000006</v>
      </c>
      <c r="BT18" s="16">
        <f t="shared" ref="BT18" si="157">BQ18*3</f>
        <v>3.3480000000000003</v>
      </c>
      <c r="BU18" s="23">
        <v>5.4109999999999996</v>
      </c>
      <c r="BV18" s="23">
        <v>5.4109999999999996</v>
      </c>
      <c r="BW18" s="23">
        <v>0.85899999999999999</v>
      </c>
      <c r="BX18" s="23">
        <v>1.2130000000000001</v>
      </c>
      <c r="BY18" s="16">
        <f>BV18*3</f>
        <v>16.232999999999997</v>
      </c>
      <c r="BZ18" s="16">
        <f t="shared" ref="BZ18" si="158">BW18*3</f>
        <v>2.577</v>
      </c>
      <c r="CA18" s="16">
        <f t="shared" ref="CA18" si="159">BX18*3</f>
        <v>3.6390000000000002</v>
      </c>
      <c r="CC18" s="22"/>
      <c r="CD18" s="22"/>
      <c r="CE18" s="22">
        <v>1.167</v>
      </c>
      <c r="CF18" s="22">
        <v>1.254</v>
      </c>
      <c r="CG18" s="22">
        <v>16.741</v>
      </c>
      <c r="CH18" s="22">
        <v>21.719000000000001</v>
      </c>
      <c r="CI18" s="22">
        <v>3.0169999999999999</v>
      </c>
      <c r="CJ18" s="22">
        <v>3.3410000000000002</v>
      </c>
      <c r="CK18" s="22">
        <v>9.1560000000000006</v>
      </c>
      <c r="CL18" s="22">
        <v>1.9039999999999999</v>
      </c>
      <c r="CM18" s="22">
        <v>1.81</v>
      </c>
      <c r="CN18" s="22">
        <v>19.361000000000001</v>
      </c>
      <c r="CO18" s="22">
        <v>4.0890000000000004</v>
      </c>
      <c r="CP18" s="22">
        <v>0</v>
      </c>
      <c r="CQ18" s="22">
        <v>4.5999999999999999E-2</v>
      </c>
      <c r="CR18" s="22">
        <v>5.4020000000000001</v>
      </c>
      <c r="CS18" s="22">
        <v>0</v>
      </c>
      <c r="CT18" s="22">
        <v>0</v>
      </c>
      <c r="CU18" s="22">
        <v>2.165</v>
      </c>
      <c r="CV18" s="22">
        <v>0</v>
      </c>
      <c r="CW18" s="22">
        <v>0</v>
      </c>
      <c r="CX18" s="22">
        <v>0</v>
      </c>
      <c r="CY18" s="22"/>
      <c r="CZ18" s="22">
        <v>49.32</v>
      </c>
      <c r="DA18" s="22">
        <v>14.401</v>
      </c>
      <c r="DB18" s="22">
        <v>36.277999999999999</v>
      </c>
      <c r="DC18" s="22">
        <v>9.5370000000000008</v>
      </c>
      <c r="DD18" s="22">
        <v>3.9750000000000001</v>
      </c>
      <c r="DE18" s="22">
        <v>0.29199107866991081</v>
      </c>
      <c r="DF18" s="22">
        <v>0.39696234632559679</v>
      </c>
      <c r="DG18" s="22">
        <v>2.3721057230231541</v>
      </c>
    </row>
    <row r="19" spans="1:111" s="4" customFormat="1" x14ac:dyDescent="0.2">
      <c r="A19" s="2" t="s">
        <v>9</v>
      </c>
      <c r="B19" s="23">
        <v>0.30299999999999999</v>
      </c>
      <c r="C19" s="23">
        <v>3.88</v>
      </c>
      <c r="D19" s="23">
        <v>1.7270000000000001</v>
      </c>
      <c r="E19" s="16">
        <f>B19*4</f>
        <v>1.212</v>
      </c>
      <c r="F19" s="16">
        <f t="shared" ref="F19:G19" si="160">C19*4</f>
        <v>15.52</v>
      </c>
      <c r="G19" s="16">
        <f t="shared" si="160"/>
        <v>6.9080000000000004</v>
      </c>
      <c r="H19" s="23">
        <v>2.431</v>
      </c>
      <c r="I19" s="23">
        <v>3.609</v>
      </c>
      <c r="J19" s="23">
        <v>3.1579999999999999</v>
      </c>
      <c r="K19" s="16">
        <f>H19*4</f>
        <v>9.7240000000000002</v>
      </c>
      <c r="L19" s="16">
        <f t="shared" ref="L19" si="161">I19*4</f>
        <v>14.436</v>
      </c>
      <c r="M19" s="16">
        <f t="shared" ref="M19" si="162">J19*4</f>
        <v>12.632</v>
      </c>
      <c r="N19" s="23">
        <v>1.8560000000000001</v>
      </c>
      <c r="O19" s="23">
        <v>1.8560000000000001</v>
      </c>
      <c r="P19" s="23">
        <v>7.3280000000000003</v>
      </c>
      <c r="Q19" s="23">
        <v>2.73</v>
      </c>
      <c r="R19" s="16">
        <f>O19*4</f>
        <v>7.4240000000000004</v>
      </c>
      <c r="S19" s="16">
        <f t="shared" ref="S19:T19" si="163">P19*4</f>
        <v>29.312000000000001</v>
      </c>
      <c r="T19" s="16">
        <f t="shared" si="163"/>
        <v>10.92</v>
      </c>
      <c r="U19" s="2" t="s">
        <v>9</v>
      </c>
      <c r="V19" s="23">
        <v>5.2</v>
      </c>
      <c r="W19" s="23">
        <v>2.165</v>
      </c>
      <c r="X19" s="23">
        <v>1.1950000000000001</v>
      </c>
      <c r="Y19" s="16">
        <f>V19*4</f>
        <v>20.8</v>
      </c>
      <c r="Z19" s="16">
        <f t="shared" ref="Z19:AA19" si="164">W19*4</f>
        <v>8.66</v>
      </c>
      <c r="AA19" s="16">
        <f t="shared" si="164"/>
        <v>4.78</v>
      </c>
      <c r="AB19" s="23">
        <v>2.2519999999999998</v>
      </c>
      <c r="AC19" s="23">
        <v>1.3839999999999999</v>
      </c>
      <c r="AD19" s="23">
        <v>3.298</v>
      </c>
      <c r="AE19" s="16">
        <f>AB19*4</f>
        <v>9.0079999999999991</v>
      </c>
      <c r="AF19" s="16">
        <f t="shared" ref="AF19:AG19" si="165">AC19*4</f>
        <v>5.5359999999999996</v>
      </c>
      <c r="AG19" s="16">
        <f t="shared" si="165"/>
        <v>13.192</v>
      </c>
      <c r="AH19" s="23">
        <v>4.8</v>
      </c>
      <c r="AI19" s="23">
        <v>2.798</v>
      </c>
      <c r="AJ19" s="23">
        <v>4.7329999999999997</v>
      </c>
      <c r="AK19" s="23">
        <v>1.103</v>
      </c>
      <c r="AL19" s="16">
        <f>AI19*4</f>
        <v>11.192</v>
      </c>
      <c r="AM19" s="16">
        <f t="shared" ref="AM19" si="166">AJ19*4</f>
        <v>18.931999999999999</v>
      </c>
      <c r="AN19" s="16">
        <f t="shared" ref="AN19" si="167">AK19*4</f>
        <v>4.4119999999999999</v>
      </c>
      <c r="AO19" s="2" t="s">
        <v>9</v>
      </c>
      <c r="AP19" s="23">
        <v>3.0550000000000002</v>
      </c>
      <c r="AQ19" s="23">
        <v>7.0819999999999999</v>
      </c>
      <c r="AR19" s="23">
        <v>2.5249999999999999</v>
      </c>
      <c r="AS19" s="16">
        <f>AP19*4</f>
        <v>12.22</v>
      </c>
      <c r="AT19" s="16">
        <f t="shared" ref="AT19" si="168">AQ19*4</f>
        <v>28.327999999999999</v>
      </c>
      <c r="AU19" s="16">
        <f t="shared" ref="AU19" si="169">AR19*4</f>
        <v>10.1</v>
      </c>
      <c r="AV19" s="23">
        <v>5.4779999999999998</v>
      </c>
      <c r="AW19" s="23">
        <v>6.4130000000000003</v>
      </c>
      <c r="AX19" s="23">
        <v>5.1779999999999999</v>
      </c>
      <c r="AY19" s="16">
        <f>AV19*4</f>
        <v>21.911999999999999</v>
      </c>
      <c r="AZ19" s="16">
        <f t="shared" ref="AZ19" si="170">AW19*4</f>
        <v>25.652000000000001</v>
      </c>
      <c r="BA19" s="16">
        <f t="shared" ref="BA19" si="171">AX19*4</f>
        <v>20.712</v>
      </c>
      <c r="BB19" s="23">
        <v>1.103</v>
      </c>
      <c r="BC19" s="23">
        <v>3.1240000000000001</v>
      </c>
      <c r="BD19" s="23">
        <v>6.8540000000000001</v>
      </c>
      <c r="BE19" s="16">
        <f>BB19*4</f>
        <v>4.4119999999999999</v>
      </c>
      <c r="BF19" s="16">
        <f t="shared" ref="BF19" si="172">BC19*4</f>
        <v>12.496</v>
      </c>
      <c r="BG19" s="16">
        <f t="shared" ref="BG19" si="173">BD19*4</f>
        <v>27.416</v>
      </c>
      <c r="BH19" s="2" t="s">
        <v>9</v>
      </c>
      <c r="BI19" s="23">
        <v>6.694</v>
      </c>
      <c r="BJ19" s="23">
        <v>8.7140000000000004</v>
      </c>
      <c r="BK19" s="23">
        <v>6.423</v>
      </c>
      <c r="BL19" s="16">
        <f>BI19*4</f>
        <v>26.776</v>
      </c>
      <c r="BM19" s="16">
        <f t="shared" ref="BM19" si="174">BJ19*4</f>
        <v>34.856000000000002</v>
      </c>
      <c r="BN19" s="16">
        <f t="shared" ref="BN19" si="175">BK19*4</f>
        <v>25.692</v>
      </c>
      <c r="BO19" s="23">
        <v>2.8839999999999999</v>
      </c>
      <c r="BP19" s="23">
        <v>3.8149999999999999</v>
      </c>
      <c r="BQ19" s="23">
        <v>2.6459999999999999</v>
      </c>
      <c r="BR19" s="16">
        <f>BO19*4</f>
        <v>11.536</v>
      </c>
      <c r="BS19" s="16">
        <f t="shared" ref="BS19" si="176">BP19*4</f>
        <v>15.26</v>
      </c>
      <c r="BT19" s="16">
        <f t="shared" ref="BT19" si="177">BQ19*4</f>
        <v>10.584</v>
      </c>
      <c r="BU19" s="23">
        <v>1.8560000000000001</v>
      </c>
      <c r="BV19" s="23">
        <v>1.8560000000000001</v>
      </c>
      <c r="BW19" s="23">
        <v>7.3280000000000003</v>
      </c>
      <c r="BX19" s="23">
        <v>2.73</v>
      </c>
      <c r="BY19" s="16">
        <f>BV19*4</f>
        <v>7.4240000000000004</v>
      </c>
      <c r="BZ19" s="16">
        <f t="shared" ref="BZ19" si="178">BW19*4</f>
        <v>29.312000000000001</v>
      </c>
      <c r="CA19" s="16">
        <f t="shared" ref="CA19" si="179">BX19*4</f>
        <v>10.92</v>
      </c>
      <c r="CC19" s="22"/>
      <c r="CD19" s="22"/>
      <c r="CE19" s="22">
        <v>2.363</v>
      </c>
      <c r="CF19" s="22">
        <v>0.26400000000000001</v>
      </c>
      <c r="CG19" s="22">
        <v>19.305</v>
      </c>
      <c r="CH19" s="22">
        <v>16.48</v>
      </c>
      <c r="CI19" s="22">
        <v>4.492</v>
      </c>
      <c r="CJ19" s="22">
        <v>0.88600000000000001</v>
      </c>
      <c r="CK19" s="22">
        <v>14.815</v>
      </c>
      <c r="CL19" s="22">
        <v>6.8319999999999999</v>
      </c>
      <c r="CM19" s="22">
        <v>3.879</v>
      </c>
      <c r="CN19" s="22">
        <v>6.3920000000000003</v>
      </c>
      <c r="CO19" s="22">
        <v>0.66700000000000004</v>
      </c>
      <c r="CP19" s="22">
        <v>8.9999999999999993E-3</v>
      </c>
      <c r="CQ19" s="22">
        <v>0.35599999999999998</v>
      </c>
      <c r="CR19" s="22">
        <v>0.22900000000000001</v>
      </c>
      <c r="CS19" s="22">
        <v>8.4090000000000007</v>
      </c>
      <c r="CT19" s="22">
        <v>0.77800000000000002</v>
      </c>
      <c r="CU19" s="22">
        <v>1.1950000000000001</v>
      </c>
      <c r="CV19" s="22">
        <v>5.8879999999999999</v>
      </c>
      <c r="CW19" s="22">
        <v>0</v>
      </c>
      <c r="CX19" s="22">
        <v>2.5990000000000002</v>
      </c>
      <c r="CY19" s="22"/>
      <c r="CZ19" s="22">
        <v>46.910999999999994</v>
      </c>
      <c r="DA19" s="22">
        <v>22.687999999999999</v>
      </c>
      <c r="DB19" s="22">
        <v>30.401</v>
      </c>
      <c r="DC19" s="22">
        <v>1.2610000000000001</v>
      </c>
      <c r="DD19" s="22">
        <v>22.748000000000001</v>
      </c>
      <c r="DE19" s="22">
        <v>0.48363923173669293</v>
      </c>
      <c r="DF19" s="22">
        <v>0.74629124041972306</v>
      </c>
      <c r="DG19" s="22">
        <v>1.1123860951738105</v>
      </c>
    </row>
    <row r="20" spans="1:111" s="4" customFormat="1" x14ac:dyDescent="0.2">
      <c r="A20" s="2" t="s">
        <v>13</v>
      </c>
      <c r="B20" s="23">
        <v>1.119</v>
      </c>
      <c r="C20" s="23">
        <v>1.9379999999999999</v>
      </c>
      <c r="D20" s="23">
        <v>0</v>
      </c>
      <c r="E20" s="16">
        <f>B20*2</f>
        <v>2.238</v>
      </c>
      <c r="F20" s="16">
        <f t="shared" ref="F20:G20" si="180">C20*2</f>
        <v>3.8759999999999999</v>
      </c>
      <c r="G20" s="16">
        <f t="shared" si="180"/>
        <v>0</v>
      </c>
      <c r="H20" s="23">
        <v>1.7050000000000001</v>
      </c>
      <c r="I20" s="23">
        <v>1.6E-2</v>
      </c>
      <c r="J20" s="23">
        <v>7.0940000000000003</v>
      </c>
      <c r="K20" s="16">
        <f>H20*2</f>
        <v>3.41</v>
      </c>
      <c r="L20" s="16">
        <f t="shared" ref="L20" si="181">I20*2</f>
        <v>3.2000000000000001E-2</v>
      </c>
      <c r="M20" s="16">
        <f t="shared" ref="M20" si="182">J20*2</f>
        <v>14.188000000000001</v>
      </c>
      <c r="N20" s="23">
        <v>0.83899999999999997</v>
      </c>
      <c r="O20" s="23">
        <v>0.83899999999999997</v>
      </c>
      <c r="P20" s="23">
        <v>2.2829999999999999</v>
      </c>
      <c r="Q20" s="23">
        <v>0</v>
      </c>
      <c r="R20" s="16">
        <f>O20*2</f>
        <v>1.6779999999999999</v>
      </c>
      <c r="S20" s="16">
        <f t="shared" ref="S20:T20" si="183">P20*2</f>
        <v>4.5659999999999998</v>
      </c>
      <c r="T20" s="16">
        <f t="shared" si="183"/>
        <v>0</v>
      </c>
      <c r="U20" s="2" t="s">
        <v>13</v>
      </c>
      <c r="V20" s="23">
        <v>0</v>
      </c>
      <c r="W20" s="23">
        <v>0</v>
      </c>
      <c r="X20" s="23">
        <v>5.8879999999999999</v>
      </c>
      <c r="Y20" s="16">
        <f>V20*2</f>
        <v>0</v>
      </c>
      <c r="Z20" s="16">
        <f t="shared" ref="Z20:AA20" si="184">W20*2</f>
        <v>0</v>
      </c>
      <c r="AA20" s="16">
        <f t="shared" si="184"/>
        <v>11.776</v>
      </c>
      <c r="AB20" s="23">
        <v>0</v>
      </c>
      <c r="AC20" s="23">
        <v>3.6160000000000001</v>
      </c>
      <c r="AD20" s="23">
        <v>0</v>
      </c>
      <c r="AE20" s="16">
        <f>AB20*2</f>
        <v>0</v>
      </c>
      <c r="AF20" s="16">
        <f t="shared" ref="AF20:AG20" si="185">AC20*2</f>
        <v>7.2320000000000002</v>
      </c>
      <c r="AG20" s="16">
        <f t="shared" si="185"/>
        <v>0</v>
      </c>
      <c r="AH20" s="23">
        <v>4.5510000000000002</v>
      </c>
      <c r="AI20" s="23">
        <v>0</v>
      </c>
      <c r="AJ20" s="23">
        <v>1.446</v>
      </c>
      <c r="AK20" s="23">
        <v>1.4770000000000001</v>
      </c>
      <c r="AL20" s="16">
        <f>AI20*2</f>
        <v>0</v>
      </c>
      <c r="AM20" s="16">
        <f t="shared" ref="AM20" si="186">AJ20*2</f>
        <v>2.8919999999999999</v>
      </c>
      <c r="AN20" s="16">
        <f t="shared" ref="AN20" si="187">AK20*2</f>
        <v>2.9540000000000002</v>
      </c>
      <c r="AO20" s="2" t="s">
        <v>13</v>
      </c>
      <c r="AP20" s="23">
        <v>0</v>
      </c>
      <c r="AQ20" s="23">
        <v>0</v>
      </c>
      <c r="AR20" s="23">
        <v>2.4729999999999999</v>
      </c>
      <c r="AS20" s="16">
        <f>AP20*2</f>
        <v>0</v>
      </c>
      <c r="AT20" s="16">
        <f t="shared" ref="AT20" si="188">AQ20*2</f>
        <v>0</v>
      </c>
      <c r="AU20" s="16">
        <f t="shared" ref="AU20" si="189">AR20*2</f>
        <v>4.9459999999999997</v>
      </c>
      <c r="AV20" s="23">
        <v>0</v>
      </c>
      <c r="AW20" s="23">
        <v>0.99399999999999999</v>
      </c>
      <c r="AX20" s="23">
        <v>0</v>
      </c>
      <c r="AY20" s="16">
        <f>AV20*2</f>
        <v>0</v>
      </c>
      <c r="AZ20" s="16">
        <f t="shared" ref="AZ20" si="190">AW20*2</f>
        <v>1.988</v>
      </c>
      <c r="BA20" s="16">
        <f t="shared" ref="BA20" si="191">AX20*2</f>
        <v>0</v>
      </c>
      <c r="BB20" s="23">
        <v>1.4770000000000001</v>
      </c>
      <c r="BC20" s="23">
        <v>1.97</v>
      </c>
      <c r="BD20" s="23">
        <v>0</v>
      </c>
      <c r="BE20" s="16">
        <f>BB20*2</f>
        <v>2.9540000000000002</v>
      </c>
      <c r="BF20" s="16">
        <f t="shared" ref="BF20" si="192">BC20*2</f>
        <v>3.94</v>
      </c>
      <c r="BG20" s="16">
        <f t="shared" ref="BG20" si="193">BD20*2</f>
        <v>0</v>
      </c>
      <c r="BH20" s="2" t="s">
        <v>13</v>
      </c>
      <c r="BI20" s="23">
        <v>2.6280000000000001</v>
      </c>
      <c r="BJ20" s="23">
        <v>0</v>
      </c>
      <c r="BK20" s="23">
        <v>0.42299999999999999</v>
      </c>
      <c r="BL20" s="16">
        <f>BI20*2</f>
        <v>5.2560000000000002</v>
      </c>
      <c r="BM20" s="16">
        <f t="shared" ref="BM20" si="194">BJ20*2</f>
        <v>0</v>
      </c>
      <c r="BN20" s="16">
        <f t="shared" ref="BN20" si="195">BK20*2</f>
        <v>0.84599999999999997</v>
      </c>
      <c r="BO20" s="23">
        <v>0</v>
      </c>
      <c r="BP20" s="23">
        <v>0</v>
      </c>
      <c r="BQ20" s="23">
        <v>7.8780000000000001</v>
      </c>
      <c r="BR20" s="16">
        <f>BO20*2</f>
        <v>0</v>
      </c>
      <c r="BS20" s="16">
        <f t="shared" ref="BS20" si="196">BP20*2</f>
        <v>0</v>
      </c>
      <c r="BT20" s="16">
        <f t="shared" ref="BT20" si="197">BQ20*2</f>
        <v>15.756</v>
      </c>
      <c r="BU20" s="23">
        <v>0.83899999999999997</v>
      </c>
      <c r="BV20" s="23">
        <v>0.83899999999999997</v>
      </c>
      <c r="BW20" s="23">
        <v>2.2829999999999999</v>
      </c>
      <c r="BX20" s="23">
        <v>0</v>
      </c>
      <c r="BY20" s="16">
        <f>BV20*2</f>
        <v>1.6779999999999999</v>
      </c>
      <c r="BZ20" s="16">
        <f t="shared" ref="BZ20" si="198">BW20*2</f>
        <v>4.5659999999999998</v>
      </c>
      <c r="CA20" s="16">
        <f t="shared" ref="CA20" si="199">BX20*2</f>
        <v>0</v>
      </c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</row>
    <row r="21" spans="1:111" s="4" customFormat="1" x14ac:dyDescent="0.2">
      <c r="A21" s="2" t="s">
        <v>14</v>
      </c>
      <c r="B21" s="23">
        <v>0</v>
      </c>
      <c r="C21" s="23">
        <v>6.1349999999999998</v>
      </c>
      <c r="D21" s="23">
        <v>0</v>
      </c>
      <c r="E21" s="16">
        <f>B21*4</f>
        <v>0</v>
      </c>
      <c r="F21" s="16">
        <f t="shared" ref="F21:G21" si="200">C21*4</f>
        <v>24.54</v>
      </c>
      <c r="G21" s="16">
        <f t="shared" si="200"/>
        <v>0</v>
      </c>
      <c r="H21" s="23">
        <v>0.76</v>
      </c>
      <c r="I21" s="23">
        <v>0</v>
      </c>
      <c r="J21" s="23">
        <v>1.1639999999999999</v>
      </c>
      <c r="K21" s="16">
        <f>H21*4</f>
        <v>3.04</v>
      </c>
      <c r="L21" s="16">
        <f t="shared" ref="L21" si="201">I21*4</f>
        <v>0</v>
      </c>
      <c r="M21" s="16">
        <f t="shared" ref="M21" si="202">J21*4</f>
        <v>4.6559999999999997</v>
      </c>
      <c r="N21" s="23">
        <v>0</v>
      </c>
      <c r="O21" s="23">
        <v>0</v>
      </c>
      <c r="P21" s="23">
        <v>2.4670000000000001</v>
      </c>
      <c r="Q21" s="23">
        <v>3.5870000000000002</v>
      </c>
      <c r="R21" s="16">
        <f>O21*4</f>
        <v>0</v>
      </c>
      <c r="S21" s="16">
        <f t="shared" ref="S21:T21" si="203">P21*4</f>
        <v>9.8680000000000003</v>
      </c>
      <c r="T21" s="16">
        <f t="shared" si="203"/>
        <v>14.348000000000001</v>
      </c>
      <c r="U21" s="2" t="s">
        <v>14</v>
      </c>
      <c r="V21" s="23">
        <v>0</v>
      </c>
      <c r="W21" s="23">
        <v>0</v>
      </c>
      <c r="X21" s="23">
        <v>0</v>
      </c>
      <c r="Y21" s="16">
        <f>V21*4</f>
        <v>0</v>
      </c>
      <c r="Z21" s="16">
        <f t="shared" ref="Z21:AA21" si="204">W21*4</f>
        <v>0</v>
      </c>
      <c r="AA21" s="16">
        <f t="shared" si="204"/>
        <v>0</v>
      </c>
      <c r="AB21" s="23">
        <v>1.804</v>
      </c>
      <c r="AC21" s="23">
        <v>0</v>
      </c>
      <c r="AD21" s="23">
        <v>0.92900000000000005</v>
      </c>
      <c r="AE21" s="16">
        <f>AB21*4</f>
        <v>7.2160000000000002</v>
      </c>
      <c r="AF21" s="16">
        <f t="shared" ref="AF21:AG21" si="205">AC21*4</f>
        <v>0</v>
      </c>
      <c r="AG21" s="16">
        <f t="shared" si="205"/>
        <v>3.7160000000000002</v>
      </c>
      <c r="AH21" s="23">
        <v>1.109</v>
      </c>
      <c r="AI21" s="23">
        <v>3.141</v>
      </c>
      <c r="AJ21" s="23">
        <v>1.157</v>
      </c>
      <c r="AK21" s="23">
        <v>0</v>
      </c>
      <c r="AL21" s="16">
        <f>AI21*4</f>
        <v>12.564</v>
      </c>
      <c r="AM21" s="16">
        <f t="shared" ref="AM21" si="206">AJ21*4</f>
        <v>4.6280000000000001</v>
      </c>
      <c r="AN21" s="16">
        <f t="shared" ref="AN21" si="207">AK21*4</f>
        <v>0</v>
      </c>
      <c r="AO21" s="2" t="s">
        <v>14</v>
      </c>
      <c r="AP21" s="23">
        <v>0.22600000000000001</v>
      </c>
      <c r="AQ21" s="23">
        <v>1.335</v>
      </c>
      <c r="AR21" s="23">
        <v>0</v>
      </c>
      <c r="AS21" s="16">
        <f>AP21*4</f>
        <v>0.90400000000000003</v>
      </c>
      <c r="AT21" s="16">
        <f t="shared" ref="AT21" si="208">AQ21*4</f>
        <v>5.34</v>
      </c>
      <c r="AU21" s="16">
        <f t="shared" ref="AU21" si="209">AR21*4</f>
        <v>0</v>
      </c>
      <c r="AV21" s="23">
        <v>1.3169999999999999</v>
      </c>
      <c r="AW21" s="23">
        <v>1.3149999999999999</v>
      </c>
      <c r="AX21" s="23">
        <v>0</v>
      </c>
      <c r="AY21" s="16">
        <f>AV21*4</f>
        <v>5.2679999999999998</v>
      </c>
      <c r="AZ21" s="16">
        <f t="shared" ref="AZ21" si="210">AW21*4</f>
        <v>5.26</v>
      </c>
      <c r="BA21" s="16">
        <f t="shared" ref="BA21" si="211">AX21*4</f>
        <v>0</v>
      </c>
      <c r="BB21" s="23">
        <v>0</v>
      </c>
      <c r="BC21" s="23">
        <v>8.6999999999999994E-2</v>
      </c>
      <c r="BD21" s="23">
        <v>0</v>
      </c>
      <c r="BE21" s="16">
        <f>BB21*4</f>
        <v>0</v>
      </c>
      <c r="BF21" s="16">
        <f t="shared" ref="BF21" si="212">BC21*4</f>
        <v>0.34799999999999998</v>
      </c>
      <c r="BG21" s="16">
        <f t="shared" ref="BG21" si="213">BD21*4</f>
        <v>0</v>
      </c>
      <c r="BH21" s="2" t="s">
        <v>14</v>
      </c>
      <c r="BI21" s="23">
        <v>1.927</v>
      </c>
      <c r="BJ21" s="23">
        <v>0</v>
      </c>
      <c r="BK21" s="23">
        <v>0.437</v>
      </c>
      <c r="BL21" s="16">
        <f>BI21*4</f>
        <v>7.7080000000000002</v>
      </c>
      <c r="BM21" s="16">
        <f t="shared" ref="BM21" si="214">BJ21*4</f>
        <v>0</v>
      </c>
      <c r="BN21" s="16">
        <f t="shared" ref="BN21" si="215">BK21*4</f>
        <v>1.748</v>
      </c>
      <c r="BO21" s="23">
        <v>0</v>
      </c>
      <c r="BP21" s="23">
        <v>0</v>
      </c>
      <c r="BQ21" s="23">
        <v>0</v>
      </c>
      <c r="BR21" s="16">
        <f>BO21*4</f>
        <v>0</v>
      </c>
      <c r="BS21" s="16">
        <f t="shared" ref="BS21" si="216">BP21*4</f>
        <v>0</v>
      </c>
      <c r="BT21" s="16">
        <f t="shared" ref="BT21" si="217">BQ21*4</f>
        <v>0</v>
      </c>
      <c r="BU21" s="23">
        <v>0</v>
      </c>
      <c r="BV21" s="23">
        <v>0</v>
      </c>
      <c r="BW21" s="23">
        <v>2.4670000000000001</v>
      </c>
      <c r="BX21" s="23">
        <v>3.5870000000000002</v>
      </c>
      <c r="BY21" s="16">
        <f>BV21*4</f>
        <v>0</v>
      </c>
      <c r="BZ21" s="16">
        <f t="shared" ref="BZ21" si="218">BW21*4</f>
        <v>9.8680000000000003</v>
      </c>
      <c r="CA21" s="16">
        <f t="shared" ref="CA21" si="219">BX21*4</f>
        <v>14.348000000000001</v>
      </c>
      <c r="CC21" s="22"/>
      <c r="CD21" s="22" t="s">
        <v>33</v>
      </c>
      <c r="CE21" s="22">
        <v>6.016</v>
      </c>
      <c r="CF21" s="22">
        <v>5.1639999999999997</v>
      </c>
      <c r="CG21" s="22">
        <v>17.771000000000001</v>
      </c>
      <c r="CH21" s="22">
        <v>18.390999999999998</v>
      </c>
      <c r="CI21" s="22">
        <v>1.825</v>
      </c>
      <c r="CJ21" s="22">
        <v>1.7569999999999999</v>
      </c>
      <c r="CK21" s="22">
        <v>10.382999999999999</v>
      </c>
      <c r="CL21" s="22">
        <v>3.7029999999999998</v>
      </c>
      <c r="CM21" s="22">
        <v>5.2450000000000001</v>
      </c>
      <c r="CN21" s="22">
        <v>2.6349999999999998</v>
      </c>
      <c r="CO21" s="22">
        <v>0.93300000000000005</v>
      </c>
      <c r="CP21" s="22">
        <v>0</v>
      </c>
      <c r="CQ21" s="22">
        <v>0.61</v>
      </c>
      <c r="CR21" s="22">
        <v>3.5150000000000001</v>
      </c>
      <c r="CS21" s="22">
        <v>2.9809999999999999</v>
      </c>
      <c r="CT21" s="22">
        <v>2.601</v>
      </c>
      <c r="CU21" s="22">
        <v>2.2519999999999998</v>
      </c>
      <c r="CV21" s="22">
        <v>0</v>
      </c>
      <c r="CW21" s="22">
        <v>1.804</v>
      </c>
      <c r="CX21" s="22">
        <v>0.14799999999999999</v>
      </c>
      <c r="CY21" s="22"/>
      <c r="CZ21" s="22">
        <v>52.805999999999997</v>
      </c>
      <c r="DA21" s="22">
        <v>15.842999999999998</v>
      </c>
      <c r="DB21" s="22">
        <v>23.097999999999995</v>
      </c>
      <c r="DC21" s="22">
        <v>5.4319999999999995</v>
      </c>
      <c r="DD21" s="22">
        <v>15.030999999999997</v>
      </c>
      <c r="DE21" s="22">
        <v>0.30002272469037605</v>
      </c>
      <c r="DF21" s="22">
        <v>0.6859035414321587</v>
      </c>
      <c r="DG21" s="22">
        <v>1.771260714629683</v>
      </c>
    </row>
    <row r="22" spans="1:111" s="4" customFormat="1" x14ac:dyDescent="0.2">
      <c r="A22" s="2" t="s">
        <v>15</v>
      </c>
      <c r="B22" s="23">
        <v>3.1309999999999998</v>
      </c>
      <c r="C22" s="23">
        <v>2.38</v>
      </c>
      <c r="D22" s="23">
        <v>2.375</v>
      </c>
      <c r="E22" s="16">
        <f>B22*5</f>
        <v>15.654999999999999</v>
      </c>
      <c r="F22" s="16">
        <f t="shared" ref="F22:G22" si="220">C22*5</f>
        <v>11.899999999999999</v>
      </c>
      <c r="G22" s="16">
        <f t="shared" si="220"/>
        <v>11.875</v>
      </c>
      <c r="H22" s="23">
        <v>1.6080000000000001</v>
      </c>
      <c r="I22" s="23">
        <v>0</v>
      </c>
      <c r="J22" s="23">
        <v>5.335</v>
      </c>
      <c r="K22" s="16">
        <f>H22*5</f>
        <v>8.0400000000000009</v>
      </c>
      <c r="L22" s="16">
        <f t="shared" ref="L22" si="221">I22*5</f>
        <v>0</v>
      </c>
      <c r="M22" s="16">
        <f t="shared" ref="M22" si="222">J22*5</f>
        <v>26.675000000000001</v>
      </c>
      <c r="N22" s="23">
        <v>0</v>
      </c>
      <c r="O22" s="23">
        <v>0</v>
      </c>
      <c r="P22" s="23">
        <v>1.859</v>
      </c>
      <c r="Q22" s="23">
        <v>0</v>
      </c>
      <c r="R22" s="16">
        <f>O22*5</f>
        <v>0</v>
      </c>
      <c r="S22" s="16">
        <f t="shared" ref="S22:T22" si="223">P22*5</f>
        <v>9.2949999999999999</v>
      </c>
      <c r="T22" s="16">
        <f t="shared" si="223"/>
        <v>0</v>
      </c>
      <c r="U22" s="2" t="s">
        <v>15</v>
      </c>
      <c r="V22" s="23">
        <v>1.3360000000000001</v>
      </c>
      <c r="W22" s="23">
        <v>0</v>
      </c>
      <c r="X22" s="23">
        <v>2.5990000000000002</v>
      </c>
      <c r="Y22" s="16">
        <f>V22*5</f>
        <v>6.6800000000000006</v>
      </c>
      <c r="Z22" s="16">
        <f t="shared" ref="Z22:AA22" si="224">W22*5</f>
        <v>0</v>
      </c>
      <c r="AA22" s="16">
        <f t="shared" si="224"/>
        <v>12.995000000000001</v>
      </c>
      <c r="AB22" s="23">
        <v>0.14799999999999999</v>
      </c>
      <c r="AC22" s="23">
        <v>1.8049999999999999</v>
      </c>
      <c r="AD22" s="23">
        <v>3.4630000000000001</v>
      </c>
      <c r="AE22" s="16">
        <f>AB22*5</f>
        <v>0.74</v>
      </c>
      <c r="AF22" s="16">
        <f t="shared" ref="AF22:AG22" si="225">AC22*5</f>
        <v>9.0250000000000004</v>
      </c>
      <c r="AG22" s="16">
        <f t="shared" si="225"/>
        <v>17.315000000000001</v>
      </c>
      <c r="AH22" s="23">
        <v>2.1190000000000002</v>
      </c>
      <c r="AI22" s="23">
        <v>3.0720000000000001</v>
      </c>
      <c r="AJ22" s="23">
        <v>2.0059999999999998</v>
      </c>
      <c r="AK22" s="23">
        <v>1.4930000000000001</v>
      </c>
      <c r="AL22" s="16">
        <f>AI22*5</f>
        <v>15.36</v>
      </c>
      <c r="AM22" s="16">
        <f t="shared" ref="AM22" si="226">AJ22*5</f>
        <v>10.029999999999999</v>
      </c>
      <c r="AN22" s="16">
        <f t="shared" ref="AN22" si="227">AK22*5</f>
        <v>7.4650000000000007</v>
      </c>
      <c r="AO22" s="2" t="s">
        <v>15</v>
      </c>
      <c r="AP22" s="23">
        <v>0.58399999999999996</v>
      </c>
      <c r="AQ22" s="23">
        <v>0.82499999999999996</v>
      </c>
      <c r="AR22" s="23">
        <v>2.4220000000000002</v>
      </c>
      <c r="AS22" s="16">
        <f>AP22*5</f>
        <v>2.92</v>
      </c>
      <c r="AT22" s="16">
        <f t="shared" ref="AT22" si="228">AQ22*5</f>
        <v>4.125</v>
      </c>
      <c r="AU22" s="16">
        <f t="shared" ref="AU22" si="229">AR22*5</f>
        <v>12.110000000000001</v>
      </c>
      <c r="AV22" s="23">
        <v>2.1659999999999999</v>
      </c>
      <c r="AW22" s="23">
        <v>8.3000000000000004E-2</v>
      </c>
      <c r="AX22" s="23">
        <v>1.524</v>
      </c>
      <c r="AY22" s="16">
        <f>AV22*5</f>
        <v>10.83</v>
      </c>
      <c r="AZ22" s="16">
        <f t="shared" ref="AZ22" si="230">AW22*5</f>
        <v>0.41500000000000004</v>
      </c>
      <c r="BA22" s="16">
        <f t="shared" ref="BA22" si="231">AX22*5</f>
        <v>7.62</v>
      </c>
      <c r="BB22" s="23">
        <v>1.4930000000000001</v>
      </c>
      <c r="BC22" s="23">
        <v>3.992</v>
      </c>
      <c r="BD22" s="23">
        <v>0</v>
      </c>
      <c r="BE22" s="16">
        <f>BB22*5</f>
        <v>7.4650000000000007</v>
      </c>
      <c r="BF22" s="16">
        <f t="shared" ref="BF22" si="232">BC22*5</f>
        <v>19.96</v>
      </c>
      <c r="BG22" s="16">
        <f t="shared" ref="BG22" si="233">BD22*5</f>
        <v>0</v>
      </c>
      <c r="BH22" s="2" t="s">
        <v>15</v>
      </c>
      <c r="BI22" s="23">
        <v>2.08</v>
      </c>
      <c r="BJ22" s="23">
        <v>2.472</v>
      </c>
      <c r="BK22" s="23">
        <v>2.161</v>
      </c>
      <c r="BL22" s="16">
        <f>BI22*5</f>
        <v>10.4</v>
      </c>
      <c r="BM22" s="16">
        <f t="shared" ref="BM22" si="234">BJ22*5</f>
        <v>12.36</v>
      </c>
      <c r="BN22" s="16">
        <f t="shared" ref="BN22" si="235">BK22*5</f>
        <v>10.805</v>
      </c>
      <c r="BO22" s="23">
        <v>2.2050000000000001</v>
      </c>
      <c r="BP22" s="23">
        <v>0</v>
      </c>
      <c r="BQ22" s="23">
        <v>0.12</v>
      </c>
      <c r="BR22" s="16">
        <f>BO22*5</f>
        <v>11.025</v>
      </c>
      <c r="BS22" s="16">
        <f t="shared" ref="BS22" si="236">BP22*5</f>
        <v>0</v>
      </c>
      <c r="BT22" s="16">
        <f t="shared" ref="BT22" si="237">BQ22*5</f>
        <v>0.6</v>
      </c>
      <c r="BU22" s="23">
        <v>0</v>
      </c>
      <c r="BV22" s="23">
        <v>0</v>
      </c>
      <c r="BW22" s="23">
        <v>1.859</v>
      </c>
      <c r="BX22" s="23">
        <v>0</v>
      </c>
      <c r="BY22" s="16">
        <f>BV22*5</f>
        <v>0</v>
      </c>
      <c r="BZ22" s="16">
        <f t="shared" ref="BZ22" si="238">BW22*5</f>
        <v>9.2949999999999999</v>
      </c>
      <c r="CA22" s="16">
        <f t="shared" ref="CA22" si="239">BX22*5</f>
        <v>0</v>
      </c>
      <c r="CC22" s="22"/>
      <c r="CD22" s="22"/>
      <c r="CE22" s="22">
        <v>6.34</v>
      </c>
      <c r="CF22" s="22">
        <v>9.6869999999999994</v>
      </c>
      <c r="CG22" s="22">
        <v>11.679</v>
      </c>
      <c r="CH22" s="22">
        <v>12.236000000000001</v>
      </c>
      <c r="CI22" s="22">
        <v>0.92300000000000004</v>
      </c>
      <c r="CJ22" s="22">
        <v>4.7290000000000001</v>
      </c>
      <c r="CK22" s="22">
        <v>6.7519999999999998</v>
      </c>
      <c r="CL22" s="22">
        <v>4.4409999999999998</v>
      </c>
      <c r="CM22" s="22">
        <v>0.66</v>
      </c>
      <c r="CN22" s="22">
        <v>6.7119999999999997</v>
      </c>
      <c r="CO22" s="22">
        <v>0.96699999999999997</v>
      </c>
      <c r="CP22" s="22">
        <v>5.2939999999999996</v>
      </c>
      <c r="CQ22" s="22">
        <v>1.1419999999999999</v>
      </c>
      <c r="CR22" s="22">
        <v>4.383</v>
      </c>
      <c r="CS22" s="22">
        <v>8.4410000000000007</v>
      </c>
      <c r="CT22" s="22">
        <v>3.0449999999999999</v>
      </c>
      <c r="CU22" s="22">
        <v>1.3839999999999999</v>
      </c>
      <c r="CV22" s="22">
        <v>3.6160000000000001</v>
      </c>
      <c r="CW22" s="22">
        <v>0</v>
      </c>
      <c r="CX22" s="22">
        <v>1.8049999999999999</v>
      </c>
      <c r="CY22" s="22"/>
      <c r="CZ22" s="22">
        <v>44.260000000000005</v>
      </c>
      <c r="DA22" s="22">
        <v>15.922000000000001</v>
      </c>
      <c r="DB22" s="22">
        <v>39.817999999999998</v>
      </c>
      <c r="DC22" s="22">
        <v>14.154999999999998</v>
      </c>
      <c r="DD22" s="22">
        <v>18.951000000000001</v>
      </c>
      <c r="DE22" s="22">
        <v>0.35973791233619518</v>
      </c>
      <c r="DF22" s="22">
        <v>0.39986940579637353</v>
      </c>
      <c r="DG22" s="22">
        <v>1.8122037914691944</v>
      </c>
    </row>
    <row r="23" spans="1:111" s="4" customFormat="1" x14ac:dyDescent="0.2">
      <c r="A23" s="12"/>
      <c r="B23" s="23"/>
      <c r="C23" s="23"/>
      <c r="D23" s="23"/>
      <c r="E23" s="16">
        <f>SUM(E3:E22)</f>
        <v>78.244</v>
      </c>
      <c r="F23" s="16">
        <f t="shared" ref="F23:G23" si="240">SUM(F3:F22)</f>
        <v>150.38700000000003</v>
      </c>
      <c r="G23" s="16">
        <f t="shared" si="240"/>
        <v>104.616</v>
      </c>
      <c r="H23" s="23"/>
      <c r="I23" s="23"/>
      <c r="J23" s="23"/>
      <c r="K23" s="16">
        <f>SUM(K3:K22)</f>
        <v>107.14700000000001</v>
      </c>
      <c r="L23" s="16">
        <f t="shared" ref="L23" si="241">SUM(L3:L22)</f>
        <v>84.630999999999986</v>
      </c>
      <c r="M23" s="16">
        <f t="shared" ref="M23" si="242">SUM(M3:M22)</f>
        <v>126.325</v>
      </c>
      <c r="N23" s="23"/>
      <c r="O23" s="23"/>
      <c r="P23" s="23"/>
      <c r="Q23" s="23"/>
      <c r="R23" s="16">
        <f>SUM(R3:R22)</f>
        <v>76.025000000000006</v>
      </c>
      <c r="S23" s="16">
        <f t="shared" ref="S23" si="243">SUM(S3:S22)</f>
        <v>154.69399999999999</v>
      </c>
      <c r="T23" s="16">
        <f t="shared" ref="T23" si="244">SUM(T3:T22)</f>
        <v>169.286</v>
      </c>
      <c r="U23" s="12"/>
      <c r="V23" s="23"/>
      <c r="W23" s="23"/>
      <c r="X23" s="23"/>
      <c r="Y23" s="16">
        <f>SUM(Y3:Y22)</f>
        <v>90.811000000000007</v>
      </c>
      <c r="Z23" s="16">
        <f t="shared" ref="Z23" si="245">SUM(Z3:Z22)</f>
        <v>110.31200000000001</v>
      </c>
      <c r="AA23" s="16">
        <f t="shared" ref="AA23" si="246">SUM(AA3:AA22)</f>
        <v>96.978000000000009</v>
      </c>
      <c r="AB23" s="23"/>
      <c r="AC23" s="23"/>
      <c r="AD23" s="23"/>
      <c r="AE23" s="16">
        <f>SUM(AE3:AE22)</f>
        <v>89.270999999999987</v>
      </c>
      <c r="AF23" s="16">
        <f t="shared" ref="AF23" si="247">SUM(AF3:AF22)</f>
        <v>139.85500000000002</v>
      </c>
      <c r="AG23" s="16">
        <f t="shared" ref="AG23" si="248">SUM(AG3:AG22)</f>
        <v>100.38099999999999</v>
      </c>
      <c r="AH23" s="23"/>
      <c r="AI23" s="23"/>
      <c r="AJ23" s="23"/>
      <c r="AK23" s="23"/>
      <c r="AL23" s="16">
        <f>SUM(AL3:AL22)</f>
        <v>139.84699999999998</v>
      </c>
      <c r="AM23" s="16">
        <f t="shared" ref="AM23" si="249">SUM(AM3:AM22)</f>
        <v>139.43899999999999</v>
      </c>
      <c r="AN23" s="16">
        <f t="shared" ref="AN23" si="250">SUM(AN3:AN22)</f>
        <v>136.84900000000002</v>
      </c>
      <c r="AO23" s="12"/>
      <c r="AP23" s="23"/>
      <c r="AQ23" s="23"/>
      <c r="AR23" s="23"/>
      <c r="AS23" s="16">
        <f>SUM(AS3:AS22)</f>
        <v>91.428999999999988</v>
      </c>
      <c r="AT23" s="16">
        <f t="shared" ref="AT23" si="251">SUM(AT3:AT22)</f>
        <v>158.57</v>
      </c>
      <c r="AU23" s="16">
        <f t="shared" ref="AU23" si="252">SUM(AU3:AU22)</f>
        <v>74.512</v>
      </c>
      <c r="AV23" s="23"/>
      <c r="AW23" s="23"/>
      <c r="AX23" s="23"/>
      <c r="AY23" s="16">
        <f>SUM(AY3:AY22)</f>
        <v>130.745</v>
      </c>
      <c r="AZ23" s="16">
        <f t="shared" ref="AZ23" si="253">SUM(AZ3:AZ22)</f>
        <v>139.22799999999998</v>
      </c>
      <c r="BA23" s="16">
        <f t="shared" ref="BA23" si="254">SUM(BA3:BA22)</f>
        <v>150.697</v>
      </c>
      <c r="BB23" s="23"/>
      <c r="BC23" s="23"/>
      <c r="BD23" s="23"/>
      <c r="BE23" s="16">
        <f>SUM(BE3:BE22)</f>
        <v>136.84900000000002</v>
      </c>
      <c r="BF23" s="16">
        <f t="shared" ref="BF23" si="255">SUM(BF3:BF22)</f>
        <v>143.38499999999999</v>
      </c>
      <c r="BG23" s="16">
        <f t="shared" ref="BG23" si="256">SUM(BG3:BG22)</f>
        <v>136.209</v>
      </c>
      <c r="BH23" s="12"/>
      <c r="BI23" s="23"/>
      <c r="BJ23" s="23"/>
      <c r="BK23" s="23"/>
      <c r="BL23" s="16">
        <f>SUM(BL3:BL22)</f>
        <v>174.63799999999998</v>
      </c>
      <c r="BM23" s="16">
        <f t="shared" ref="BM23" si="257">SUM(BM3:BM22)</f>
        <v>129.05099999999999</v>
      </c>
      <c r="BN23" s="16">
        <f t="shared" ref="BN23" si="258">SUM(BN3:BN22)</f>
        <v>119.58799999999999</v>
      </c>
      <c r="BO23" s="23"/>
      <c r="BP23" s="23"/>
      <c r="BQ23" s="23"/>
      <c r="BR23" s="16">
        <f>SUM(BR3:BR22)</f>
        <v>101.474</v>
      </c>
      <c r="BS23" s="16">
        <f t="shared" ref="BS23" si="259">SUM(BS3:BS22)</f>
        <v>136.51300000000001</v>
      </c>
      <c r="BT23" s="16">
        <f t="shared" ref="BT23" si="260">SUM(BT3:BT22)</f>
        <v>123.27499999999999</v>
      </c>
      <c r="BU23" s="23"/>
      <c r="BV23" s="23"/>
      <c r="BW23" s="23"/>
      <c r="BX23" s="23"/>
      <c r="BY23" s="16">
        <f>SUM(BY3:BY22)</f>
        <v>76.025000000000006</v>
      </c>
      <c r="BZ23" s="16">
        <f t="shared" ref="BZ23" si="261">SUM(BZ3:BZ22)</f>
        <v>154.69399999999999</v>
      </c>
      <c r="CA23" s="16">
        <f t="shared" ref="CA23" si="262">SUM(CA3:CA22)</f>
        <v>169.286</v>
      </c>
      <c r="CC23" s="22"/>
      <c r="CD23" s="22"/>
      <c r="CE23" s="22">
        <v>2.1949999999999998</v>
      </c>
      <c r="CF23" s="22">
        <v>2.2789999999999999</v>
      </c>
      <c r="CG23" s="22">
        <v>18.538</v>
      </c>
      <c r="CH23" s="22">
        <v>21.308</v>
      </c>
      <c r="CI23" s="22">
        <v>3.68</v>
      </c>
      <c r="CJ23" s="22">
        <v>1.7969999999999999</v>
      </c>
      <c r="CK23" s="22">
        <v>15.164</v>
      </c>
      <c r="CL23" s="22">
        <v>2.67</v>
      </c>
      <c r="CM23" s="22">
        <v>4.0970000000000004</v>
      </c>
      <c r="CN23" s="22">
        <v>3.927</v>
      </c>
      <c r="CO23" s="22">
        <v>1.359</v>
      </c>
      <c r="CP23" s="22">
        <v>0</v>
      </c>
      <c r="CQ23" s="22">
        <v>1.5880000000000001</v>
      </c>
      <c r="CR23" s="22">
        <v>0.94299999999999995</v>
      </c>
      <c r="CS23" s="22">
        <v>4.4489999999999998</v>
      </c>
      <c r="CT23" s="22">
        <v>1.302</v>
      </c>
      <c r="CU23" s="22">
        <v>3.298</v>
      </c>
      <c r="CV23" s="22">
        <v>0</v>
      </c>
      <c r="CW23" s="22">
        <v>0.92900000000000005</v>
      </c>
      <c r="CX23" s="22">
        <v>3.4630000000000001</v>
      </c>
      <c r="CY23" s="22"/>
      <c r="CZ23" s="22">
        <v>51.826000000000001</v>
      </c>
      <c r="DA23" s="22">
        <v>19.631</v>
      </c>
      <c r="DB23" s="22">
        <v>25.355</v>
      </c>
      <c r="DC23" s="22">
        <v>3.89</v>
      </c>
      <c r="DD23" s="22">
        <v>17.538</v>
      </c>
      <c r="DE23" s="22">
        <v>0.37878670937367342</v>
      </c>
      <c r="DF23" s="22">
        <v>0.77424571090514693</v>
      </c>
      <c r="DG23" s="22">
        <v>1.4051701398048009</v>
      </c>
    </row>
    <row r="24" spans="1:111" s="4" customFormat="1" x14ac:dyDescent="0.2">
      <c r="A24" s="12" t="s">
        <v>27</v>
      </c>
      <c r="B24" s="23">
        <v>62.95</v>
      </c>
      <c r="C24" s="23">
        <v>47.611000000000004</v>
      </c>
      <c r="D24" s="23">
        <v>42.835000000000001</v>
      </c>
      <c r="E24" s="16"/>
      <c r="F24" s="16"/>
      <c r="G24" s="20"/>
      <c r="H24" s="23">
        <v>44.588999999999999</v>
      </c>
      <c r="I24" s="23">
        <v>62.829000000000001</v>
      </c>
      <c r="J24" s="23">
        <v>44.466000000000001</v>
      </c>
      <c r="K24" s="16"/>
      <c r="L24" s="16"/>
      <c r="M24" s="20"/>
      <c r="N24" s="23">
        <v>65.060999999999993</v>
      </c>
      <c r="O24" s="23">
        <v>65.060999999999993</v>
      </c>
      <c r="P24" s="23">
        <v>44.787999999999997</v>
      </c>
      <c r="Q24" s="23">
        <v>44.975000000000001</v>
      </c>
      <c r="R24" s="16"/>
      <c r="S24" s="24"/>
      <c r="T24" s="25"/>
      <c r="U24" s="12" t="s">
        <v>27</v>
      </c>
      <c r="V24" s="23">
        <v>55.218000000000004</v>
      </c>
      <c r="W24" s="23">
        <v>49.32</v>
      </c>
      <c r="X24" s="23">
        <v>46.910999999999994</v>
      </c>
      <c r="Y24" s="16"/>
      <c r="Z24" s="16"/>
      <c r="AA24" s="20"/>
      <c r="AB24" s="23">
        <v>52.805999999999997</v>
      </c>
      <c r="AC24" s="23">
        <v>44.260000000000005</v>
      </c>
      <c r="AD24" s="23">
        <v>51.826000000000001</v>
      </c>
      <c r="AE24" s="16"/>
      <c r="AF24" s="16"/>
      <c r="AG24" s="20"/>
      <c r="AH24" s="23">
        <v>39.798000000000002</v>
      </c>
      <c r="AI24" s="23">
        <v>34.594000000000001</v>
      </c>
      <c r="AJ24" s="23">
        <v>51.860000000000007</v>
      </c>
      <c r="AK24" s="23">
        <v>29.99</v>
      </c>
      <c r="AL24" s="16"/>
      <c r="AM24" s="16"/>
      <c r="AN24" s="25"/>
      <c r="AO24" s="12" t="s">
        <v>27</v>
      </c>
      <c r="AP24" s="23">
        <v>46.853000000000002</v>
      </c>
      <c r="AQ24" s="23">
        <v>44.54</v>
      </c>
      <c r="AR24" s="23">
        <v>56.875</v>
      </c>
      <c r="AS24" s="16"/>
      <c r="AT24" s="16"/>
      <c r="AU24" s="20"/>
      <c r="AV24" s="23">
        <v>42.015000000000008</v>
      </c>
      <c r="AW24" s="23">
        <v>46.365999999999993</v>
      </c>
      <c r="AX24" s="23">
        <v>41.698999999999998</v>
      </c>
      <c r="AY24" s="16"/>
      <c r="AZ24" s="16"/>
      <c r="BA24" s="20"/>
      <c r="BB24" s="23">
        <v>29.99</v>
      </c>
      <c r="BC24" s="23">
        <v>45.139000000000003</v>
      </c>
      <c r="BD24" s="23">
        <v>41.956000000000003</v>
      </c>
      <c r="BE24" s="16"/>
      <c r="BF24" s="24"/>
      <c r="BG24" s="25"/>
      <c r="BH24" s="12" t="s">
        <v>27</v>
      </c>
      <c r="BI24" s="23">
        <v>38.068999999999996</v>
      </c>
      <c r="BJ24" s="23">
        <v>47.834000000000003</v>
      </c>
      <c r="BK24" s="23">
        <v>45.618999999999993</v>
      </c>
      <c r="BL24" s="16"/>
      <c r="BM24" s="16"/>
      <c r="BN24" s="20"/>
      <c r="BO24" s="23">
        <v>51.183999999999997</v>
      </c>
      <c r="BP24" s="23">
        <v>47.239999999999995</v>
      </c>
      <c r="BQ24" s="23">
        <v>41.326000000000001</v>
      </c>
      <c r="BR24" s="16"/>
      <c r="BS24" s="16"/>
      <c r="BT24" s="20"/>
      <c r="BU24" s="23">
        <v>65.060999999999993</v>
      </c>
      <c r="BV24" s="23">
        <v>65.060999999999993</v>
      </c>
      <c r="BW24" s="23">
        <v>44.787999999999997</v>
      </c>
      <c r="BX24" s="23">
        <v>44.975000000000001</v>
      </c>
      <c r="BY24" s="16"/>
      <c r="BZ24" s="16"/>
      <c r="CA24" s="20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</row>
    <row r="25" spans="1:111" s="4" customFormat="1" x14ac:dyDescent="0.2">
      <c r="A25" s="12" t="s">
        <v>18</v>
      </c>
      <c r="B25" s="23">
        <v>17.846</v>
      </c>
      <c r="C25" s="23">
        <v>14.897000000000002</v>
      </c>
      <c r="D25" s="23">
        <v>28.546999999999997</v>
      </c>
      <c r="E25" s="16"/>
      <c r="F25" s="16"/>
      <c r="G25" s="20"/>
      <c r="H25" s="23">
        <v>31.030999999999999</v>
      </c>
      <c r="I25" s="23">
        <v>16.510999999999999</v>
      </c>
      <c r="J25" s="23">
        <v>17.347999999999999</v>
      </c>
      <c r="K25" s="16"/>
      <c r="L25" s="16"/>
      <c r="M25" s="20"/>
      <c r="N25" s="23">
        <v>11.145999999999999</v>
      </c>
      <c r="O25" s="23">
        <v>11.145999999999999</v>
      </c>
      <c r="P25" s="23">
        <v>18.706</v>
      </c>
      <c r="Q25" s="23">
        <v>21.646000000000001</v>
      </c>
      <c r="R25" s="16"/>
      <c r="S25" s="24"/>
      <c r="T25" s="25"/>
      <c r="U25" s="12" t="s">
        <v>18</v>
      </c>
      <c r="V25" s="23">
        <v>23.794999999999998</v>
      </c>
      <c r="W25" s="23">
        <v>14.401</v>
      </c>
      <c r="X25" s="23">
        <v>22.687999999999999</v>
      </c>
      <c r="Y25" s="16"/>
      <c r="Z25" s="16"/>
      <c r="AA25" s="20"/>
      <c r="AB25" s="23">
        <v>15.842999999999998</v>
      </c>
      <c r="AC25" s="23">
        <v>15.922000000000001</v>
      </c>
      <c r="AD25" s="23">
        <v>19.631</v>
      </c>
      <c r="AE25" s="16"/>
      <c r="AF25" s="16"/>
      <c r="AG25" s="20"/>
      <c r="AH25" s="23">
        <v>18.875</v>
      </c>
      <c r="AI25" s="23">
        <v>30.319000000000003</v>
      </c>
      <c r="AJ25" s="23">
        <v>16.055</v>
      </c>
      <c r="AK25" s="23">
        <v>34.378</v>
      </c>
      <c r="AL25" s="16"/>
      <c r="AM25" s="16"/>
      <c r="AN25" s="25"/>
      <c r="AO25" s="12" t="s">
        <v>18</v>
      </c>
      <c r="AP25" s="23">
        <v>31.905999999999999</v>
      </c>
      <c r="AQ25" s="23">
        <v>15.052000000000001</v>
      </c>
      <c r="AR25" s="23">
        <v>29.058</v>
      </c>
      <c r="AS25" s="16"/>
      <c r="AT25" s="16"/>
      <c r="AU25" s="20"/>
      <c r="AV25" s="23">
        <v>25.445</v>
      </c>
      <c r="AW25" s="23">
        <v>23.865000000000002</v>
      </c>
      <c r="AX25" s="23">
        <v>20.889000000000003</v>
      </c>
      <c r="AY25" s="16"/>
      <c r="AZ25" s="16"/>
      <c r="BA25" s="20"/>
      <c r="BB25" s="23">
        <v>34.378</v>
      </c>
      <c r="BC25" s="23">
        <v>19.244</v>
      </c>
      <c r="BD25" s="23">
        <v>25.354999999999997</v>
      </c>
      <c r="BE25" s="16"/>
      <c r="BF25" s="24"/>
      <c r="BG25" s="25"/>
      <c r="BH25" s="12" t="s">
        <v>18</v>
      </c>
      <c r="BI25" s="23">
        <v>21.341999999999999</v>
      </c>
      <c r="BJ25" s="23">
        <v>24.119999999999997</v>
      </c>
      <c r="BK25" s="23">
        <v>27.933</v>
      </c>
      <c r="BL25" s="16"/>
      <c r="BM25" s="16"/>
      <c r="BN25" s="20"/>
      <c r="BO25" s="23">
        <v>18.771999999999998</v>
      </c>
      <c r="BP25" s="23">
        <v>28.163</v>
      </c>
      <c r="BQ25" s="23">
        <v>12.324</v>
      </c>
      <c r="BR25" s="16"/>
      <c r="BS25" s="16"/>
      <c r="BT25" s="20"/>
      <c r="BU25" s="23">
        <v>11.145999999999999</v>
      </c>
      <c r="BV25" s="23">
        <v>11.145999999999999</v>
      </c>
      <c r="BW25" s="23">
        <v>18.706</v>
      </c>
      <c r="BX25" s="23">
        <v>21.646000000000001</v>
      </c>
      <c r="BY25" s="16"/>
      <c r="BZ25" s="16"/>
      <c r="CA25" s="20"/>
      <c r="CC25" s="22"/>
      <c r="CD25" s="22" t="s">
        <v>34</v>
      </c>
      <c r="CE25" s="22">
        <v>1.7010000000000001</v>
      </c>
      <c r="CF25" s="22">
        <v>1.3979999999999999</v>
      </c>
      <c r="CG25" s="22">
        <v>11.596</v>
      </c>
      <c r="CH25" s="22">
        <v>19.561</v>
      </c>
      <c r="CI25" s="22">
        <v>4.0979999999999999</v>
      </c>
      <c r="CJ25" s="22">
        <v>3.1880000000000002</v>
      </c>
      <c r="CK25" s="22">
        <v>11.234</v>
      </c>
      <c r="CL25" s="22">
        <v>4.4530000000000003</v>
      </c>
      <c r="CM25" s="22">
        <v>3.3780000000000001</v>
      </c>
      <c r="CN25" s="22">
        <v>4.556</v>
      </c>
      <c r="CO25" s="22">
        <v>2.3780000000000001</v>
      </c>
      <c r="CP25" s="22">
        <v>2.8170000000000002</v>
      </c>
      <c r="CQ25" s="22">
        <v>1.56</v>
      </c>
      <c r="CR25" s="22">
        <v>8.0169999999999995</v>
      </c>
      <c r="CS25" s="22">
        <v>4.8639999999999999</v>
      </c>
      <c r="CT25" s="22">
        <v>1.1779999999999999</v>
      </c>
      <c r="CU25" s="22">
        <v>4.8</v>
      </c>
      <c r="CV25" s="22">
        <v>4.5510000000000002</v>
      </c>
      <c r="CW25" s="22">
        <v>1.109</v>
      </c>
      <c r="CX25" s="22">
        <v>2.1190000000000002</v>
      </c>
      <c r="CY25" s="22"/>
      <c r="CZ25" s="22">
        <v>39.798000000000002</v>
      </c>
      <c r="DA25" s="22">
        <v>18.875</v>
      </c>
      <c r="DB25" s="22">
        <v>41.327000000000005</v>
      </c>
      <c r="DC25" s="22">
        <v>14.772</v>
      </c>
      <c r="DD25" s="22">
        <v>21.999000000000002</v>
      </c>
      <c r="DE25" s="22">
        <v>0.47427006382230258</v>
      </c>
      <c r="DF25" s="22">
        <v>0.45672320758825941</v>
      </c>
      <c r="DG25" s="22">
        <v>1.7412319743635392</v>
      </c>
    </row>
    <row r="26" spans="1:111" s="4" customFormat="1" x14ac:dyDescent="0.2">
      <c r="A26" s="12" t="s">
        <v>19</v>
      </c>
      <c r="B26" s="23">
        <v>19.205000000000002</v>
      </c>
      <c r="C26" s="23">
        <v>37.491</v>
      </c>
      <c r="D26" s="23">
        <v>28.618000000000002</v>
      </c>
      <c r="E26" s="16"/>
      <c r="F26" s="16"/>
      <c r="G26" s="20"/>
      <c r="H26" s="23">
        <v>24.379000000000005</v>
      </c>
      <c r="I26" s="23">
        <v>20.658000000000001</v>
      </c>
      <c r="J26" s="23">
        <v>38.186000000000007</v>
      </c>
      <c r="K26" s="16"/>
      <c r="L26" s="16"/>
      <c r="M26" s="20"/>
      <c r="N26" s="23">
        <v>23.794</v>
      </c>
      <c r="O26" s="23">
        <v>23.794</v>
      </c>
      <c r="P26" s="23">
        <v>36.506</v>
      </c>
      <c r="Q26" s="23">
        <v>33.379000000000005</v>
      </c>
      <c r="R26" s="16"/>
      <c r="S26" s="24"/>
      <c r="T26" s="25"/>
      <c r="U26" s="12" t="s">
        <v>19</v>
      </c>
      <c r="V26" s="23">
        <v>20.986000000000001</v>
      </c>
      <c r="W26" s="23">
        <v>36.277999999999999</v>
      </c>
      <c r="X26" s="23">
        <v>30.401</v>
      </c>
      <c r="Y26" s="16"/>
      <c r="Z26" s="16"/>
      <c r="AA26" s="20"/>
      <c r="AB26" s="23">
        <v>23.097999999999995</v>
      </c>
      <c r="AC26" s="23">
        <v>39.817999999999998</v>
      </c>
      <c r="AD26" s="23">
        <v>25.355</v>
      </c>
      <c r="AE26" s="16"/>
      <c r="AF26" s="16"/>
      <c r="AG26" s="20"/>
      <c r="AH26" s="23">
        <v>41.327000000000005</v>
      </c>
      <c r="AI26" s="23">
        <v>30.971</v>
      </c>
      <c r="AJ26" s="23">
        <v>32.087000000000003</v>
      </c>
      <c r="AK26" s="23">
        <v>35.631</v>
      </c>
      <c r="AL26" s="16"/>
      <c r="AM26" s="16"/>
      <c r="AN26" s="25"/>
      <c r="AO26" s="12" t="s">
        <v>19</v>
      </c>
      <c r="AP26" s="23">
        <v>21.238</v>
      </c>
      <c r="AQ26" s="23">
        <v>39.614000000000004</v>
      </c>
      <c r="AR26" s="23">
        <v>14.065999999999999</v>
      </c>
      <c r="AS26" s="16"/>
      <c r="AT26" s="16"/>
      <c r="AU26" s="20"/>
      <c r="AV26" s="23">
        <v>29.630999999999997</v>
      </c>
      <c r="AW26" s="23">
        <v>29.768000000000001</v>
      </c>
      <c r="AX26" s="23">
        <v>37.411999999999999</v>
      </c>
      <c r="AY26" s="16"/>
      <c r="AZ26" s="16"/>
      <c r="BA26" s="20"/>
      <c r="BB26" s="23">
        <v>35.631</v>
      </c>
      <c r="BC26" s="23">
        <v>35.314</v>
      </c>
      <c r="BD26" s="23">
        <v>32.688000000000002</v>
      </c>
      <c r="BE26" s="16"/>
      <c r="BF26" s="24"/>
      <c r="BG26" s="25"/>
      <c r="BH26" s="12" t="s">
        <v>19</v>
      </c>
      <c r="BI26" s="23">
        <v>40.588999999999999</v>
      </c>
      <c r="BJ26" s="23">
        <v>28.048000000000002</v>
      </c>
      <c r="BK26" s="23">
        <v>26.449000000000005</v>
      </c>
      <c r="BL26" s="16"/>
      <c r="BM26" s="16"/>
      <c r="BN26" s="20"/>
      <c r="BO26" s="23">
        <v>30.043999999999997</v>
      </c>
      <c r="BP26" s="23">
        <v>23.454000000000001</v>
      </c>
      <c r="BQ26" s="23">
        <v>46.349999999999994</v>
      </c>
      <c r="BR26" s="16"/>
      <c r="BS26" s="16"/>
      <c r="BT26" s="20"/>
      <c r="BU26" s="23">
        <v>23.794</v>
      </c>
      <c r="BV26" s="23">
        <v>23.794</v>
      </c>
      <c r="BW26" s="23">
        <v>36.506</v>
      </c>
      <c r="BX26" s="23">
        <v>33.379000000000005</v>
      </c>
      <c r="BY26" s="16"/>
      <c r="BZ26" s="16"/>
      <c r="CA26" s="20"/>
      <c r="CC26" s="22"/>
      <c r="CD26" s="22"/>
      <c r="CE26" s="22">
        <v>0</v>
      </c>
      <c r="CF26" s="22">
        <v>3.1949999999999998</v>
      </c>
      <c r="CG26" s="22">
        <v>14.7</v>
      </c>
      <c r="CH26" s="22">
        <v>15.2</v>
      </c>
      <c r="CI26" s="22">
        <v>1.4990000000000001</v>
      </c>
      <c r="CJ26" s="22">
        <v>3.4089999999999998</v>
      </c>
      <c r="CK26" s="22">
        <v>24.382000000000001</v>
      </c>
      <c r="CL26" s="22">
        <v>1.6839999999999999</v>
      </c>
      <c r="CM26" s="22">
        <v>7.79</v>
      </c>
      <c r="CN26" s="22">
        <v>1.2999999999999999E-2</v>
      </c>
      <c r="CO26" s="22">
        <v>2.5249999999999999</v>
      </c>
      <c r="CP26" s="22">
        <v>0.623</v>
      </c>
      <c r="CQ26" s="22">
        <v>0.214</v>
      </c>
      <c r="CR26" s="22">
        <v>6.1639999999999997</v>
      </c>
      <c r="CS26" s="22">
        <v>1.4910000000000001</v>
      </c>
      <c r="CT26" s="22">
        <v>1.3080000000000001</v>
      </c>
      <c r="CU26" s="22">
        <v>2.798</v>
      </c>
      <c r="CV26" s="22">
        <v>0</v>
      </c>
      <c r="CW26" s="22">
        <v>3.141</v>
      </c>
      <c r="CX26" s="22">
        <v>3.0720000000000001</v>
      </c>
      <c r="CY26" s="22"/>
      <c r="CZ26" s="22">
        <v>34.594000000000001</v>
      </c>
      <c r="DA26" s="22">
        <v>30.319000000000003</v>
      </c>
      <c r="DB26" s="22">
        <v>30.971</v>
      </c>
      <c r="DC26" s="22">
        <v>11.358000000000001</v>
      </c>
      <c r="DD26" s="22">
        <v>19.599999999999998</v>
      </c>
      <c r="DE26" s="22">
        <v>0.87642365728160954</v>
      </c>
      <c r="DF26" s="22">
        <v>0.97894804817409842</v>
      </c>
      <c r="DG26" s="22">
        <v>0.62341071282093341</v>
      </c>
    </row>
    <row r="27" spans="1:111" s="4" customFormat="1" x14ac:dyDescent="0.2">
      <c r="A27" s="12" t="s">
        <v>20</v>
      </c>
      <c r="B27" s="23">
        <v>3.6709999999999998</v>
      </c>
      <c r="C27" s="23">
        <v>10.071</v>
      </c>
      <c r="D27" s="23">
        <v>8.3730000000000011</v>
      </c>
      <c r="E27" s="16"/>
      <c r="F27" s="16"/>
      <c r="G27" s="20"/>
      <c r="H27" s="23">
        <v>4.84</v>
      </c>
      <c r="I27" s="23">
        <v>5.609</v>
      </c>
      <c r="J27" s="23">
        <v>6.9930000000000003</v>
      </c>
      <c r="K27" s="16"/>
      <c r="L27" s="16"/>
      <c r="M27" s="20"/>
      <c r="N27" s="23">
        <v>3.323</v>
      </c>
      <c r="O27" s="23">
        <v>3.323</v>
      </c>
      <c r="P27" s="23">
        <v>12.087</v>
      </c>
      <c r="Q27" s="23">
        <v>20.757999999999999</v>
      </c>
      <c r="R27" s="16"/>
      <c r="S27" s="24"/>
      <c r="T27" s="25"/>
      <c r="U27" s="12" t="s">
        <v>20</v>
      </c>
      <c r="V27" s="23">
        <v>3.008</v>
      </c>
      <c r="W27" s="23">
        <v>9.5370000000000008</v>
      </c>
      <c r="X27" s="23">
        <v>1.2610000000000001</v>
      </c>
      <c r="Y27" s="16"/>
      <c r="Z27" s="16"/>
      <c r="AA27" s="20"/>
      <c r="AB27" s="23">
        <v>5.4319999999999995</v>
      </c>
      <c r="AC27" s="23">
        <v>14.154999999999998</v>
      </c>
      <c r="AD27" s="23">
        <v>3.89</v>
      </c>
      <c r="AE27" s="16"/>
      <c r="AF27" s="16"/>
      <c r="AG27" s="20"/>
      <c r="AH27" s="23">
        <v>14.772</v>
      </c>
      <c r="AI27" s="23">
        <v>11.358000000000001</v>
      </c>
      <c r="AJ27" s="23">
        <v>11.184999999999999</v>
      </c>
      <c r="AK27" s="23">
        <v>9.2839999999999989</v>
      </c>
      <c r="AL27" s="16"/>
      <c r="AM27" s="16"/>
      <c r="AN27" s="25"/>
      <c r="AO27" s="12" t="s">
        <v>20</v>
      </c>
      <c r="AP27" s="23">
        <v>3.2130000000000001</v>
      </c>
      <c r="AQ27" s="23">
        <v>17.186000000000003</v>
      </c>
      <c r="AR27" s="23">
        <v>1.49</v>
      </c>
      <c r="AS27" s="16"/>
      <c r="AT27" s="16"/>
      <c r="AU27" s="20"/>
      <c r="AV27" s="23">
        <v>7.1660000000000004</v>
      </c>
      <c r="AW27" s="23">
        <v>11.253</v>
      </c>
      <c r="AX27" s="23">
        <v>10.257999999999999</v>
      </c>
      <c r="AY27" s="16"/>
      <c r="AZ27" s="16"/>
      <c r="BA27" s="20"/>
      <c r="BB27" s="23">
        <v>9.2839999999999989</v>
      </c>
      <c r="BC27" s="23">
        <v>11.605</v>
      </c>
      <c r="BD27" s="23">
        <v>10.879999999999999</v>
      </c>
      <c r="BE27" s="16"/>
      <c r="BF27" s="24"/>
      <c r="BG27" s="25"/>
      <c r="BH27" s="12" t="s">
        <v>20</v>
      </c>
      <c r="BI27" s="23">
        <v>13.537000000000001</v>
      </c>
      <c r="BJ27" s="23">
        <v>7.2309999999999999</v>
      </c>
      <c r="BK27" s="23">
        <v>4.7450000000000001</v>
      </c>
      <c r="BL27" s="16"/>
      <c r="BM27" s="16"/>
      <c r="BN27" s="20"/>
      <c r="BO27" s="23">
        <v>7.9440000000000008</v>
      </c>
      <c r="BP27" s="23">
        <v>14.893000000000001</v>
      </c>
      <c r="BQ27" s="23">
        <v>11.254000000000001</v>
      </c>
      <c r="BR27" s="16"/>
      <c r="BS27" s="16"/>
      <c r="BT27" s="20"/>
      <c r="BU27" s="23">
        <v>3.323</v>
      </c>
      <c r="BV27" s="23">
        <v>3.323</v>
      </c>
      <c r="BW27" s="23">
        <v>12.087</v>
      </c>
      <c r="BX27" s="23">
        <v>20.757999999999999</v>
      </c>
      <c r="BY27" s="16"/>
      <c r="BZ27" s="16"/>
      <c r="CA27" s="20"/>
      <c r="CC27" s="22"/>
      <c r="CD27" s="22"/>
      <c r="CE27" s="22">
        <v>2.89</v>
      </c>
      <c r="CF27" s="22">
        <v>0.623</v>
      </c>
      <c r="CG27" s="22">
        <v>18.106000000000002</v>
      </c>
      <c r="CH27" s="22">
        <v>22.077999999999999</v>
      </c>
      <c r="CI27" s="22">
        <v>4.7430000000000003</v>
      </c>
      <c r="CJ27" s="22">
        <v>4.6550000000000002</v>
      </c>
      <c r="CK27" s="22">
        <v>8.516</v>
      </c>
      <c r="CL27" s="22">
        <v>2.8839999999999999</v>
      </c>
      <c r="CM27" s="22">
        <v>4.99</v>
      </c>
      <c r="CN27" s="22">
        <v>2.5099999999999998</v>
      </c>
      <c r="CO27" s="22">
        <v>1.0620000000000001</v>
      </c>
      <c r="CP27" s="22">
        <v>0.39</v>
      </c>
      <c r="CQ27" s="22">
        <v>0.81899999999999995</v>
      </c>
      <c r="CR27" s="22">
        <v>8.9139999999999997</v>
      </c>
      <c r="CS27" s="22">
        <v>2.9929999999999999</v>
      </c>
      <c r="CT27" s="22">
        <v>1.0669999999999999</v>
      </c>
      <c r="CU27" s="22">
        <v>4.7329999999999997</v>
      </c>
      <c r="CV27" s="22">
        <v>1.446</v>
      </c>
      <c r="CW27" s="22">
        <v>1.157</v>
      </c>
      <c r="CX27" s="22">
        <v>2.0059999999999998</v>
      </c>
      <c r="CY27" s="22"/>
      <c r="CZ27" s="22">
        <v>51.860000000000007</v>
      </c>
      <c r="DA27" s="22">
        <v>16.055</v>
      </c>
      <c r="DB27" s="22">
        <v>32.087000000000003</v>
      </c>
      <c r="DC27" s="22">
        <v>11.184999999999999</v>
      </c>
      <c r="DD27" s="22">
        <v>18.392000000000003</v>
      </c>
      <c r="DE27" s="22">
        <v>0.30958349402236784</v>
      </c>
      <c r="DF27" s="22">
        <v>0.50035840059837311</v>
      </c>
      <c r="DG27" s="22">
        <v>2.5925317050258339</v>
      </c>
    </row>
    <row r="28" spans="1:111" s="4" customFormat="1" x14ac:dyDescent="0.2">
      <c r="A28" s="12" t="s">
        <v>21</v>
      </c>
      <c r="B28" s="23">
        <v>14.498000000000001</v>
      </c>
      <c r="C28" s="23">
        <v>26.516999999999999</v>
      </c>
      <c r="D28" s="23">
        <v>16.364000000000001</v>
      </c>
      <c r="E28" s="16"/>
      <c r="F28" s="16"/>
      <c r="G28" s="20"/>
      <c r="H28" s="23">
        <v>18.351000000000003</v>
      </c>
      <c r="I28" s="23">
        <v>12.502000000000001</v>
      </c>
      <c r="J28" s="23">
        <v>27.663</v>
      </c>
      <c r="K28" s="16"/>
      <c r="L28" s="16"/>
      <c r="M28" s="20"/>
      <c r="N28" s="23">
        <v>15.672000000000001</v>
      </c>
      <c r="O28" s="23">
        <v>15.672000000000001</v>
      </c>
      <c r="P28" s="23">
        <v>22.122999999999998</v>
      </c>
      <c r="Q28" s="23">
        <v>12.621</v>
      </c>
      <c r="R28" s="16"/>
      <c r="S28" s="24"/>
      <c r="T28" s="25"/>
      <c r="U28" s="12" t="s">
        <v>21</v>
      </c>
      <c r="V28" s="23">
        <v>16.509</v>
      </c>
      <c r="W28" s="23">
        <v>3.9750000000000001</v>
      </c>
      <c r="X28" s="23">
        <v>22.748000000000001</v>
      </c>
      <c r="Y28" s="16"/>
      <c r="Z28" s="16"/>
      <c r="AA28" s="20"/>
      <c r="AB28" s="23">
        <v>15.030999999999997</v>
      </c>
      <c r="AC28" s="23">
        <v>18.951000000000001</v>
      </c>
      <c r="AD28" s="23">
        <v>17.538</v>
      </c>
      <c r="AE28" s="16"/>
      <c r="AF28" s="16"/>
      <c r="AG28" s="20"/>
      <c r="AH28" s="23">
        <v>21.999000000000002</v>
      </c>
      <c r="AI28" s="23">
        <v>19.599999999999998</v>
      </c>
      <c r="AJ28" s="23">
        <v>18.392000000000003</v>
      </c>
      <c r="AK28" s="23">
        <v>16.012</v>
      </c>
      <c r="AL28" s="16"/>
      <c r="AM28" s="16"/>
      <c r="AN28" s="25"/>
      <c r="AO28" s="12" t="s">
        <v>21</v>
      </c>
      <c r="AP28" s="23">
        <v>15.279</v>
      </c>
      <c r="AQ28" s="23">
        <v>21.193000000000001</v>
      </c>
      <c r="AR28" s="23">
        <v>11.940000000000001</v>
      </c>
      <c r="AS28" s="16"/>
      <c r="AT28" s="16"/>
      <c r="AU28" s="20"/>
      <c r="AV28" s="23">
        <v>19.064999999999998</v>
      </c>
      <c r="AW28" s="23">
        <v>17.808</v>
      </c>
      <c r="AX28" s="23">
        <v>22.139000000000003</v>
      </c>
      <c r="AY28" s="16"/>
      <c r="AZ28" s="16"/>
      <c r="BA28" s="20"/>
      <c r="BB28" s="23">
        <v>16.012</v>
      </c>
      <c r="BC28" s="23">
        <v>14.906000000000002</v>
      </c>
      <c r="BD28" s="23">
        <v>19.513000000000002</v>
      </c>
      <c r="BE28" s="16"/>
      <c r="BF28" s="24"/>
      <c r="BG28" s="25"/>
      <c r="BH28" s="12" t="s">
        <v>21</v>
      </c>
      <c r="BI28" s="23">
        <v>24.713000000000001</v>
      </c>
      <c r="BJ28" s="23">
        <v>20.756</v>
      </c>
      <c r="BK28" s="23">
        <v>20.649000000000001</v>
      </c>
      <c r="BL28" s="16"/>
      <c r="BM28" s="16"/>
      <c r="BN28" s="20"/>
      <c r="BO28" s="23">
        <v>16.170000000000002</v>
      </c>
      <c r="BP28" s="23">
        <v>8.5609999999999999</v>
      </c>
      <c r="BQ28" s="23">
        <v>26.806000000000001</v>
      </c>
      <c r="BR28" s="16"/>
      <c r="BS28" s="16"/>
      <c r="BT28" s="20"/>
      <c r="BU28" s="23">
        <v>15.672000000000001</v>
      </c>
      <c r="BV28" s="23">
        <v>15.672000000000001</v>
      </c>
      <c r="BW28" s="23">
        <v>22.122999999999998</v>
      </c>
      <c r="BX28" s="23">
        <v>12.621</v>
      </c>
      <c r="BY28" s="16"/>
      <c r="BZ28" s="16"/>
      <c r="CA28" s="20"/>
      <c r="CC28" s="22"/>
      <c r="CD28" s="22"/>
      <c r="CE28" s="22">
        <v>1.407</v>
      </c>
      <c r="CF28" s="22">
        <v>0</v>
      </c>
      <c r="CG28" s="22">
        <v>9.86</v>
      </c>
      <c r="CH28" s="22">
        <v>14.722999999999999</v>
      </c>
      <c r="CI28" s="22">
        <v>4</v>
      </c>
      <c r="CJ28" s="22">
        <v>2.95</v>
      </c>
      <c r="CK28" s="22">
        <v>13.394</v>
      </c>
      <c r="CL28" s="22">
        <v>18.033999999999999</v>
      </c>
      <c r="CM28" s="22">
        <v>4.7889999999999997</v>
      </c>
      <c r="CN28" s="22">
        <v>10.335000000000001</v>
      </c>
      <c r="CO28" s="22">
        <v>2.919</v>
      </c>
      <c r="CP28" s="22">
        <v>2.0219999999999998</v>
      </c>
      <c r="CQ28" s="22">
        <v>0.47499999999999998</v>
      </c>
      <c r="CR28" s="22">
        <v>2.62</v>
      </c>
      <c r="CS28" s="22">
        <v>1.02</v>
      </c>
      <c r="CT28" s="22">
        <v>6.13</v>
      </c>
      <c r="CU28" s="22">
        <v>1.103</v>
      </c>
      <c r="CV28" s="22">
        <v>1.4770000000000001</v>
      </c>
      <c r="CW28" s="22">
        <v>0</v>
      </c>
      <c r="CX28" s="22">
        <v>1.4930000000000001</v>
      </c>
      <c r="CY28" s="22"/>
      <c r="CZ28" s="22">
        <v>29.99</v>
      </c>
      <c r="DA28" s="22">
        <v>34.378</v>
      </c>
      <c r="DB28" s="22">
        <v>35.631</v>
      </c>
      <c r="DC28" s="22">
        <v>9.2839999999999989</v>
      </c>
      <c r="DD28" s="22">
        <v>16.012</v>
      </c>
      <c r="DE28" s="22">
        <v>1.1463154384794931</v>
      </c>
      <c r="DF28" s="22">
        <v>0.96483399287137606</v>
      </c>
      <c r="DG28" s="22">
        <v>1.0992235329251903</v>
      </c>
    </row>
    <row r="29" spans="1:111" s="4" customFormat="1" x14ac:dyDescent="0.2">
      <c r="A29" s="12" t="s">
        <v>28</v>
      </c>
      <c r="B29" s="23">
        <v>0.28349483717235902</v>
      </c>
      <c r="C29" s="23">
        <v>0.31288987838944782</v>
      </c>
      <c r="D29" s="23">
        <v>0.6664409945138321</v>
      </c>
      <c r="E29" s="16"/>
      <c r="F29" s="16"/>
      <c r="G29" s="20"/>
      <c r="H29" s="23">
        <v>0.69593397474713492</v>
      </c>
      <c r="I29" s="23">
        <v>0.26279265944070412</v>
      </c>
      <c r="J29" s="23">
        <v>0.39014078172086536</v>
      </c>
      <c r="K29" s="16"/>
      <c r="L29" s="16"/>
      <c r="M29" s="20"/>
      <c r="N29" s="23">
        <v>0.17131614945973778</v>
      </c>
      <c r="O29" s="23">
        <v>0.17131614945973778</v>
      </c>
      <c r="P29" s="23">
        <v>0.41765651513798341</v>
      </c>
      <c r="Q29" s="23">
        <v>0.48128960533629794</v>
      </c>
      <c r="R29" s="16"/>
      <c r="S29" s="24"/>
      <c r="T29" s="25"/>
      <c r="U29" s="12" t="s">
        <v>28</v>
      </c>
      <c r="V29" s="23">
        <v>0.43092832047520729</v>
      </c>
      <c r="W29" s="23">
        <v>0.29199107866991081</v>
      </c>
      <c r="X29" s="23">
        <v>0.48363923173669293</v>
      </c>
      <c r="Y29" s="16"/>
      <c r="Z29" s="16"/>
      <c r="AA29" s="20"/>
      <c r="AB29" s="23">
        <v>0.30002272469037605</v>
      </c>
      <c r="AC29" s="23">
        <v>0.35973791233619518</v>
      </c>
      <c r="AD29" s="23">
        <v>0.37878670937367342</v>
      </c>
      <c r="AE29" s="16"/>
      <c r="AF29" s="16"/>
      <c r="AG29" s="20"/>
      <c r="AH29" s="23">
        <v>0.47427006382230258</v>
      </c>
      <c r="AI29" s="23">
        <v>0.87642365728160954</v>
      </c>
      <c r="AJ29" s="23">
        <v>0.30958349402236784</v>
      </c>
      <c r="AK29" s="23">
        <v>1.1463154384794931</v>
      </c>
      <c r="AL29" s="16"/>
      <c r="AM29" s="16"/>
      <c r="AN29" s="25"/>
      <c r="AO29" s="12" t="s">
        <v>28</v>
      </c>
      <c r="AP29" s="23">
        <v>0.68098094038802204</v>
      </c>
      <c r="AQ29" s="23">
        <v>0.33794342164346658</v>
      </c>
      <c r="AR29" s="23">
        <v>0.51090989010989007</v>
      </c>
      <c r="AS29" s="16"/>
      <c r="AT29" s="16"/>
      <c r="AU29" s="20"/>
      <c r="AV29" s="23">
        <v>0.60561704153278584</v>
      </c>
      <c r="AW29" s="23">
        <v>0.51470905404822509</v>
      </c>
      <c r="AX29" s="23">
        <v>0.50094726492242025</v>
      </c>
      <c r="AY29" s="16"/>
      <c r="AZ29" s="16"/>
      <c r="BA29" s="20"/>
      <c r="BB29" s="23">
        <v>1.1463154384794931</v>
      </c>
      <c r="BC29" s="23">
        <v>0.42632756596291455</v>
      </c>
      <c r="BD29" s="23">
        <v>0.60432357708075113</v>
      </c>
      <c r="BE29" s="16"/>
      <c r="BF29" s="24"/>
      <c r="BG29" s="25"/>
      <c r="BH29" s="12" t="s">
        <v>28</v>
      </c>
      <c r="BI29" s="23">
        <v>0.56061362263258818</v>
      </c>
      <c r="BJ29" s="23">
        <v>0.50424384329138261</v>
      </c>
      <c r="BK29" s="23">
        <v>0.61231066003200429</v>
      </c>
      <c r="BL29" s="16"/>
      <c r="BM29" s="16"/>
      <c r="BN29" s="20"/>
      <c r="BO29" s="23">
        <v>0.36675523601125348</v>
      </c>
      <c r="BP29" s="23">
        <v>0.59616850127011012</v>
      </c>
      <c r="BQ29" s="23">
        <v>0.29821419929342302</v>
      </c>
      <c r="BR29" s="16"/>
      <c r="BS29" s="16"/>
      <c r="BT29" s="20"/>
      <c r="BU29" s="23">
        <v>0.17131614945973778</v>
      </c>
      <c r="BV29" s="23">
        <v>0.17131614945973778</v>
      </c>
      <c r="BW29" s="23">
        <v>0.41765651513798341</v>
      </c>
      <c r="BX29" s="23">
        <v>0.48128960533629794</v>
      </c>
      <c r="BY29" s="16"/>
      <c r="BZ29" s="16"/>
      <c r="CA29" s="20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</row>
    <row r="30" spans="1:111" s="4" customFormat="1" x14ac:dyDescent="0.2">
      <c r="A30" s="12" t="s">
        <v>29</v>
      </c>
      <c r="B30" s="23">
        <v>0.92923717781827642</v>
      </c>
      <c r="C30" s="23">
        <v>0.39734869702061831</v>
      </c>
      <c r="D30" s="23">
        <v>0.99751904395834767</v>
      </c>
      <c r="E30" s="16"/>
      <c r="F30" s="16"/>
      <c r="G30" s="20"/>
      <c r="H30" s="23">
        <v>1.2728577874400095</v>
      </c>
      <c r="I30" s="23">
        <v>0.79925452609158676</v>
      </c>
      <c r="J30" s="23">
        <v>0.45430262399832388</v>
      </c>
      <c r="K30" s="16"/>
      <c r="L30" s="16"/>
      <c r="M30" s="20"/>
      <c r="N30" s="23">
        <v>0.46843742119862147</v>
      </c>
      <c r="O30" s="23">
        <v>0.46843742119862147</v>
      </c>
      <c r="P30" s="23">
        <v>0.51240891908179476</v>
      </c>
      <c r="Q30" s="23">
        <v>0.64849156655382123</v>
      </c>
      <c r="R30" s="16"/>
      <c r="S30" s="24"/>
      <c r="T30" s="25"/>
      <c r="U30" s="12" t="s">
        <v>29</v>
      </c>
      <c r="V30" s="23">
        <v>1.1338511388544743</v>
      </c>
      <c r="W30" s="23">
        <v>0.39696234632559679</v>
      </c>
      <c r="X30" s="23">
        <v>0.74629124041972306</v>
      </c>
      <c r="Y30" s="16"/>
      <c r="Z30" s="16"/>
      <c r="AA30" s="20"/>
      <c r="AB30" s="23">
        <v>0.6859035414321587</v>
      </c>
      <c r="AC30" s="23">
        <v>0.39986940579637353</v>
      </c>
      <c r="AD30" s="23">
        <v>0.77424571090514693</v>
      </c>
      <c r="AE30" s="16"/>
      <c r="AF30" s="16"/>
      <c r="AG30" s="20"/>
      <c r="AH30" s="23">
        <v>0.45672320758825941</v>
      </c>
      <c r="AI30" s="23">
        <v>0.97894804817409842</v>
      </c>
      <c r="AJ30" s="23">
        <v>0.50035840059837311</v>
      </c>
      <c r="AK30" s="23">
        <v>0.96483399287137606</v>
      </c>
      <c r="AL30" s="16"/>
      <c r="AM30" s="16"/>
      <c r="AN30" s="25"/>
      <c r="AO30" s="12" t="s">
        <v>29</v>
      </c>
      <c r="AP30" s="23">
        <v>1.5023071852340144</v>
      </c>
      <c r="AQ30" s="23">
        <v>0.37996667844701365</v>
      </c>
      <c r="AR30" s="23">
        <v>2.065832503910138</v>
      </c>
      <c r="AS30" s="16"/>
      <c r="AT30" s="16"/>
      <c r="AU30" s="20"/>
      <c r="AV30" s="23">
        <v>0.85872903378218768</v>
      </c>
      <c r="AW30" s="23">
        <v>0.80169981187852735</v>
      </c>
      <c r="AX30" s="23">
        <v>0.55835026194803816</v>
      </c>
      <c r="AY30" s="16"/>
      <c r="AZ30" s="16"/>
      <c r="BA30" s="20"/>
      <c r="BB30" s="23">
        <v>0.96483399287137606</v>
      </c>
      <c r="BC30" s="23">
        <v>0.54493968397802572</v>
      </c>
      <c r="BD30" s="23">
        <v>0.77566691140479671</v>
      </c>
      <c r="BE30" s="16"/>
      <c r="BF30" s="24"/>
      <c r="BG30" s="25"/>
      <c r="BH30" s="12" t="s">
        <v>29</v>
      </c>
      <c r="BI30" s="23">
        <v>0.52580748478651851</v>
      </c>
      <c r="BJ30" s="23">
        <v>0.85995436394751834</v>
      </c>
      <c r="BK30" s="23">
        <v>1.0561079813981622</v>
      </c>
      <c r="BL30" s="16"/>
      <c r="BM30" s="16"/>
      <c r="BN30" s="20"/>
      <c r="BO30" s="23">
        <v>0.62481693516176273</v>
      </c>
      <c r="BP30" s="23">
        <v>1.2007759870384582</v>
      </c>
      <c r="BQ30" s="23">
        <v>0.26588996763754047</v>
      </c>
      <c r="BR30" s="16"/>
      <c r="BS30" s="16"/>
      <c r="BT30" s="20"/>
      <c r="BU30" s="23">
        <v>0.46843742119862147</v>
      </c>
      <c r="BV30" s="23">
        <v>0.46843742119862147</v>
      </c>
      <c r="BW30" s="23">
        <v>0.51240891908179476</v>
      </c>
      <c r="BX30" s="23">
        <v>0.64849156655382123</v>
      </c>
      <c r="BY30" s="16"/>
      <c r="BZ30" s="16"/>
      <c r="CA30" s="20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</row>
    <row r="31" spans="1:111" s="4" customFormat="1" x14ac:dyDescent="0.2">
      <c r="A31" s="12" t="s">
        <v>30</v>
      </c>
      <c r="B31" s="23">
        <v>1.9984945427173504</v>
      </c>
      <c r="C31" s="23">
        <v>1.7772133526850507</v>
      </c>
      <c r="D31" s="23">
        <v>0.75178337458145295</v>
      </c>
      <c r="E31" s="16"/>
      <c r="F31" s="16"/>
      <c r="G31" s="20"/>
      <c r="H31" s="23">
        <v>0.58536854901094049</v>
      </c>
      <c r="I31" s="23">
        <v>2.2085836909871244</v>
      </c>
      <c r="J31" s="23">
        <v>1.4566781101847313</v>
      </c>
      <c r="K31" s="16"/>
      <c r="L31" s="16"/>
      <c r="M31" s="20"/>
      <c r="N31" s="23">
        <v>3.6265715256540938</v>
      </c>
      <c r="O31" s="23">
        <v>3.6265715256540938</v>
      </c>
      <c r="P31" s="23">
        <v>1.9801779152968477</v>
      </c>
      <c r="Q31" s="23">
        <v>1.6152436014947471</v>
      </c>
      <c r="R31" s="16"/>
      <c r="S31" s="24"/>
      <c r="T31" s="25"/>
      <c r="U31" s="12" t="s">
        <v>30</v>
      </c>
      <c r="V31" s="23">
        <v>0.92598407536166871</v>
      </c>
      <c r="W31" s="23">
        <v>2.3721057230231541</v>
      </c>
      <c r="X31" s="23">
        <v>1.1123860951738105</v>
      </c>
      <c r="Y31" s="16"/>
      <c r="Z31" s="16"/>
      <c r="AA31" s="20"/>
      <c r="AB31" s="23">
        <v>1.771260714629683</v>
      </c>
      <c r="AC31" s="23">
        <v>1.8122037914691944</v>
      </c>
      <c r="AD31" s="23">
        <v>1.4051701398048009</v>
      </c>
      <c r="AE31" s="16"/>
      <c r="AF31" s="16"/>
      <c r="AG31" s="20"/>
      <c r="AH31" s="23">
        <v>1.7412319743635392</v>
      </c>
      <c r="AI31" s="23">
        <v>0.62341071282093341</v>
      </c>
      <c r="AJ31" s="23">
        <v>2.5925317050258339</v>
      </c>
      <c r="AK31" s="23">
        <v>1.0992235329251903</v>
      </c>
      <c r="AL31" s="16"/>
      <c r="AM31" s="16"/>
      <c r="AN31" s="25"/>
      <c r="AO31" s="12" t="s">
        <v>30</v>
      </c>
      <c r="AP31" s="23">
        <v>0.65670436187399028</v>
      </c>
      <c r="AQ31" s="23">
        <v>1.1990035981179075</v>
      </c>
      <c r="AR31" s="23">
        <v>0.61135493510131667</v>
      </c>
      <c r="AS31" s="16"/>
      <c r="AT31" s="16"/>
      <c r="AU31" s="20"/>
      <c r="AV31" s="23">
        <v>0.76508447304907479</v>
      </c>
      <c r="AW31" s="23">
        <v>0.90198133976307782</v>
      </c>
      <c r="AX31" s="23">
        <v>1.3475590796019901</v>
      </c>
      <c r="AY31" s="16"/>
      <c r="AZ31" s="16"/>
      <c r="BA31" s="20"/>
      <c r="BB31" s="23">
        <v>1.0992235329251903</v>
      </c>
      <c r="BC31" s="23">
        <v>5.1105829372029019</v>
      </c>
      <c r="BD31" s="23">
        <v>1.1348030772763806</v>
      </c>
      <c r="BE31" s="16"/>
      <c r="BF31" s="24"/>
      <c r="BG31" s="25"/>
      <c r="BH31" s="12" t="s">
        <v>30</v>
      </c>
      <c r="BI31" s="23">
        <v>0.94077742351265181</v>
      </c>
      <c r="BJ31" s="23">
        <v>0.94196614196614192</v>
      </c>
      <c r="BK31" s="23">
        <v>0.79554059739167005</v>
      </c>
      <c r="BL31" s="16"/>
      <c r="BM31" s="16"/>
      <c r="BN31" s="20"/>
      <c r="BO31" s="23">
        <v>3.0284015852047554</v>
      </c>
      <c r="BP31" s="23">
        <v>1.6759771705292286</v>
      </c>
      <c r="BQ31" s="23">
        <v>2.2563397129186602</v>
      </c>
      <c r="BR31" s="16"/>
      <c r="BS31" s="16"/>
      <c r="BT31" s="20"/>
      <c r="BU31" s="23">
        <v>3.6265715256540938</v>
      </c>
      <c r="BV31" s="23">
        <v>3.6265715256540938</v>
      </c>
      <c r="BW31" s="23">
        <v>1.9801779152968477</v>
      </c>
      <c r="BX31" s="23">
        <v>1.6152436014947471</v>
      </c>
      <c r="BY31" s="16"/>
      <c r="BZ31" s="16"/>
      <c r="CA31" s="20"/>
      <c r="CC31" s="22" t="s">
        <v>35</v>
      </c>
      <c r="CD31" s="22"/>
      <c r="CE31" s="22" t="s">
        <v>0</v>
      </c>
      <c r="CF31" s="22" t="s">
        <v>44</v>
      </c>
      <c r="CG31" s="22" t="s">
        <v>1</v>
      </c>
      <c r="CH31" s="22" t="s">
        <v>4</v>
      </c>
      <c r="CI31" s="22" t="s">
        <v>6</v>
      </c>
      <c r="CJ31" s="22" t="s">
        <v>2</v>
      </c>
      <c r="CK31" s="22" t="s">
        <v>40</v>
      </c>
      <c r="CL31" s="22" t="s">
        <v>41</v>
      </c>
      <c r="CM31" s="22" t="s">
        <v>42</v>
      </c>
      <c r="CN31" s="22" t="s">
        <v>26</v>
      </c>
      <c r="CO31" s="22" t="s">
        <v>10</v>
      </c>
      <c r="CP31" s="22" t="s">
        <v>12</v>
      </c>
      <c r="CQ31" s="22" t="s">
        <v>16</v>
      </c>
      <c r="CR31" s="22" t="s">
        <v>17</v>
      </c>
      <c r="CS31" s="22" t="s">
        <v>7</v>
      </c>
      <c r="CT31" s="22" t="s">
        <v>8</v>
      </c>
      <c r="CU31" s="22" t="s">
        <v>9</v>
      </c>
      <c r="CV31" s="22" t="s">
        <v>13</v>
      </c>
      <c r="CW31" s="22" t="s">
        <v>14</v>
      </c>
      <c r="CX31" s="22" t="s">
        <v>15</v>
      </c>
      <c r="CY31" s="22"/>
      <c r="CZ31" s="22" t="s">
        <v>27</v>
      </c>
      <c r="DA31" s="22" t="s">
        <v>18</v>
      </c>
      <c r="DB31" s="22" t="s">
        <v>19</v>
      </c>
      <c r="DC31" s="22" t="s">
        <v>20</v>
      </c>
      <c r="DD31" s="22" t="s">
        <v>21</v>
      </c>
      <c r="DE31" s="22" t="s">
        <v>28</v>
      </c>
      <c r="DF31" s="22" t="s">
        <v>29</v>
      </c>
      <c r="DG31" s="22" t="s">
        <v>30</v>
      </c>
    </row>
    <row r="32" spans="1:111" s="4" customFormat="1" x14ac:dyDescent="0.2">
      <c r="A32" s="12" t="s">
        <v>43</v>
      </c>
      <c r="B32" s="23">
        <v>7.0200000000000005</v>
      </c>
      <c r="C32" s="23">
        <v>2.3839999999999999</v>
      </c>
      <c r="D32" s="23">
        <v>7.99</v>
      </c>
      <c r="E32" s="16"/>
      <c r="F32" s="16"/>
      <c r="G32" s="20"/>
      <c r="H32" s="23">
        <v>3.9039999999999999</v>
      </c>
      <c r="I32" s="23">
        <v>7.0320000000000009</v>
      </c>
      <c r="J32" s="23">
        <v>7.0510000000000002</v>
      </c>
      <c r="K32" s="16"/>
      <c r="L32" s="16"/>
      <c r="M32" s="20"/>
      <c r="N32" s="23">
        <v>1.708</v>
      </c>
      <c r="O32" s="23">
        <v>1.708</v>
      </c>
      <c r="P32" s="23">
        <v>7.2619999999999996</v>
      </c>
      <c r="Q32" s="23">
        <v>8.4080000000000013</v>
      </c>
      <c r="R32" s="16"/>
      <c r="S32" s="24"/>
      <c r="T32" s="25"/>
      <c r="U32" s="12" t="s">
        <v>43</v>
      </c>
      <c r="V32" s="23">
        <v>3.3639999999999999</v>
      </c>
      <c r="W32" s="23">
        <v>12.916</v>
      </c>
      <c r="X32" s="23">
        <v>4.8380000000000001</v>
      </c>
      <c r="Y32" s="16"/>
      <c r="Z32" s="16"/>
      <c r="AA32" s="20"/>
      <c r="AB32" s="23">
        <v>4.9459999999999997</v>
      </c>
      <c r="AC32" s="23">
        <v>12.024999999999999</v>
      </c>
      <c r="AD32" s="23">
        <v>5.1850000000000005</v>
      </c>
      <c r="AE32" s="16"/>
      <c r="AF32" s="16"/>
      <c r="AG32" s="20"/>
      <c r="AH32" s="23">
        <v>6.6390000000000002</v>
      </c>
      <c r="AI32" s="23">
        <v>5.8239999999999998</v>
      </c>
      <c r="AJ32" s="23">
        <v>4.8719999999999999</v>
      </c>
      <c r="AK32" s="23">
        <v>6.1890000000000001</v>
      </c>
      <c r="AL32" s="16"/>
      <c r="AM32" s="16"/>
      <c r="AN32" s="25"/>
      <c r="AO32" s="12" t="s">
        <v>43</v>
      </c>
      <c r="AP32" s="23">
        <v>4.8380000000000001</v>
      </c>
      <c r="AQ32" s="23">
        <v>8.293000000000001</v>
      </c>
      <c r="AR32" s="23">
        <v>5.6920000000000002</v>
      </c>
      <c r="AS32" s="16"/>
      <c r="AT32" s="16"/>
      <c r="AU32" s="20"/>
      <c r="AV32" s="23">
        <v>4.1520000000000001</v>
      </c>
      <c r="AW32" s="23">
        <v>4.5910000000000002</v>
      </c>
      <c r="AX32" s="23">
        <v>3.3540000000000001</v>
      </c>
      <c r="AY32" s="16"/>
      <c r="AZ32" s="16"/>
      <c r="BA32" s="20"/>
      <c r="BB32" s="23">
        <v>6.1890000000000001</v>
      </c>
      <c r="BC32" s="23">
        <v>6.0529999999999999</v>
      </c>
      <c r="BD32" s="23">
        <v>8.0389999999999997</v>
      </c>
      <c r="BE32" s="16"/>
      <c r="BF32" s="24"/>
      <c r="BG32" s="25"/>
      <c r="BH32" s="12" t="s">
        <v>43</v>
      </c>
      <c r="BI32" s="23">
        <v>3.835</v>
      </c>
      <c r="BJ32" s="23">
        <v>7.4829999999999997</v>
      </c>
      <c r="BK32" s="23">
        <v>3.496</v>
      </c>
      <c r="BL32" s="16"/>
      <c r="BM32" s="16"/>
      <c r="BN32" s="20"/>
      <c r="BO32" s="23">
        <v>5.24</v>
      </c>
      <c r="BP32" s="23">
        <v>5.6520000000000001</v>
      </c>
      <c r="BQ32" s="23">
        <v>10.269000000000002</v>
      </c>
      <c r="BR32" s="16"/>
      <c r="BS32" s="16"/>
      <c r="BT32" s="20"/>
      <c r="BU32" s="23">
        <v>1.708</v>
      </c>
      <c r="BV32" s="23">
        <v>1.708</v>
      </c>
      <c r="BW32" s="23">
        <v>7.2619999999999996</v>
      </c>
      <c r="BX32" s="23">
        <v>8.4080000000000013</v>
      </c>
      <c r="BY32" s="16"/>
      <c r="BZ32" s="16"/>
      <c r="CA32" s="20"/>
      <c r="CC32" s="22"/>
      <c r="CD32" s="22">
        <v>0</v>
      </c>
      <c r="CE32" s="22">
        <v>2.363</v>
      </c>
      <c r="CF32" s="22">
        <v>0.55400000000000005</v>
      </c>
      <c r="CG32" s="22">
        <v>25.741</v>
      </c>
      <c r="CH32" s="22">
        <v>13.821</v>
      </c>
      <c r="CI32" s="22">
        <v>3.069</v>
      </c>
      <c r="CJ32" s="22">
        <v>6.6349999999999998</v>
      </c>
      <c r="CK32" s="22">
        <v>21.045999999999999</v>
      </c>
      <c r="CL32" s="22">
        <v>2.8809999999999998</v>
      </c>
      <c r="CM32" s="22">
        <v>6.9</v>
      </c>
      <c r="CN32" s="22">
        <v>2.746</v>
      </c>
      <c r="CO32" s="22">
        <v>1.5740000000000001</v>
      </c>
      <c r="CP32" s="22">
        <v>0.61499999999999999</v>
      </c>
      <c r="CQ32" s="22">
        <v>0</v>
      </c>
      <c r="CR32" s="22">
        <v>1.024</v>
      </c>
      <c r="CS32" s="22">
        <v>1.952</v>
      </c>
      <c r="CT32" s="22">
        <v>2.5619999999999998</v>
      </c>
      <c r="CU32" s="22">
        <v>3.0550000000000002</v>
      </c>
      <c r="CV32" s="22">
        <v>0</v>
      </c>
      <c r="CW32" s="22">
        <v>0.22600000000000001</v>
      </c>
      <c r="CX32" s="22">
        <v>0.58399999999999996</v>
      </c>
      <c r="CY32" s="22"/>
      <c r="CZ32" s="22">
        <v>46.853000000000002</v>
      </c>
      <c r="DA32" s="22">
        <v>31.905999999999999</v>
      </c>
      <c r="DB32" s="22">
        <v>21.238</v>
      </c>
      <c r="DC32" s="22">
        <v>3.2130000000000001</v>
      </c>
      <c r="DD32" s="22">
        <v>15.279</v>
      </c>
      <c r="DE32" s="22">
        <v>0.68098094038802204</v>
      </c>
      <c r="DF32" s="22">
        <v>1.5023071852340144</v>
      </c>
      <c r="DG32" s="22">
        <v>0.65670436187399028</v>
      </c>
    </row>
    <row r="33" spans="1:111" s="4" customFormat="1" x14ac:dyDescent="0.2">
      <c r="A33" s="25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5"/>
      <c r="T33" s="25"/>
      <c r="U33" s="25"/>
      <c r="V33" s="25"/>
      <c r="W33" s="25"/>
      <c r="X33" s="25"/>
      <c r="Y33" s="23"/>
      <c r="Z33" s="25"/>
      <c r="AA33" s="25"/>
      <c r="AB33" s="25"/>
      <c r="AC33" s="25"/>
      <c r="AD33" s="25"/>
      <c r="AE33" s="23"/>
      <c r="AF33" s="25"/>
      <c r="AG33" s="25"/>
      <c r="AH33" s="25"/>
      <c r="AI33" s="25"/>
      <c r="AJ33" s="25"/>
      <c r="AK33" s="25"/>
      <c r="AL33" s="23"/>
      <c r="AM33" s="25"/>
      <c r="AN33" s="25"/>
      <c r="AO33" s="25"/>
      <c r="AP33" s="25"/>
      <c r="AQ33" s="25"/>
      <c r="AR33" s="25"/>
      <c r="AS33" s="23"/>
      <c r="AT33" s="25"/>
      <c r="AU33" s="25"/>
      <c r="AV33" s="25"/>
      <c r="AW33" s="25"/>
      <c r="AX33" s="25"/>
      <c r="AY33" s="23"/>
      <c r="AZ33" s="25"/>
      <c r="BA33" s="25"/>
      <c r="BB33" s="25"/>
      <c r="BC33" s="25"/>
      <c r="BD33" s="25"/>
      <c r="BE33" s="23"/>
      <c r="BF33" s="25"/>
      <c r="BG33" s="25"/>
      <c r="BH33" s="25"/>
      <c r="BI33" s="25"/>
      <c r="BJ33" s="25"/>
      <c r="BK33" s="25"/>
      <c r="BL33" s="23"/>
      <c r="BM33" s="25"/>
      <c r="BN33" s="25"/>
      <c r="BO33" s="25"/>
      <c r="BP33" s="25"/>
      <c r="BQ33" s="25"/>
      <c r="BR33" s="23"/>
      <c r="BS33" s="25"/>
      <c r="BT33" s="25"/>
      <c r="BU33" s="25"/>
      <c r="BV33" s="25"/>
      <c r="BW33" s="25"/>
      <c r="BX33" s="25"/>
      <c r="BY33" s="23"/>
      <c r="CC33" s="22"/>
      <c r="CD33" s="22"/>
      <c r="CE33" s="22">
        <v>3.1080000000000001</v>
      </c>
      <c r="CF33" s="22">
        <v>3.129</v>
      </c>
      <c r="CG33" s="22">
        <v>22.934000000000001</v>
      </c>
      <c r="CH33" s="22">
        <v>12.995999999999999</v>
      </c>
      <c r="CI33" s="22">
        <v>6.0000000000000001E-3</v>
      </c>
      <c r="CJ33" s="22">
        <v>3.3969999999999998</v>
      </c>
      <c r="CK33" s="22">
        <v>10.839</v>
      </c>
      <c r="CL33" s="22">
        <v>0.81599999999999995</v>
      </c>
      <c r="CM33" s="22">
        <v>5.5190000000000001</v>
      </c>
      <c r="CN33" s="22">
        <v>1.2350000000000001</v>
      </c>
      <c r="CO33" s="22">
        <v>2.4430000000000001</v>
      </c>
      <c r="CP33" s="22">
        <v>1.389</v>
      </c>
      <c r="CQ33" s="22">
        <v>5.9130000000000003</v>
      </c>
      <c r="CR33" s="22">
        <v>5.3470000000000004</v>
      </c>
      <c r="CS33" s="22">
        <v>3</v>
      </c>
      <c r="CT33" s="22">
        <v>3.4319999999999999</v>
      </c>
      <c r="CU33" s="22">
        <v>7.0819999999999999</v>
      </c>
      <c r="CV33" s="22">
        <v>0</v>
      </c>
      <c r="CW33" s="22">
        <v>1.335</v>
      </c>
      <c r="CX33" s="22">
        <v>0.82499999999999996</v>
      </c>
      <c r="CY33" s="22"/>
      <c r="CZ33" s="22">
        <v>44.54</v>
      </c>
      <c r="DA33" s="22">
        <v>15.052000000000001</v>
      </c>
      <c r="DB33" s="22">
        <v>39.614000000000004</v>
      </c>
      <c r="DC33" s="22">
        <v>17.186000000000003</v>
      </c>
      <c r="DD33" s="22">
        <v>21.193000000000001</v>
      </c>
      <c r="DE33" s="22">
        <v>0.33794342164346658</v>
      </c>
      <c r="DF33" s="22">
        <v>0.37996667844701365</v>
      </c>
      <c r="DG33" s="22">
        <v>1.1990035981179075</v>
      </c>
    </row>
    <row r="34" spans="1:111" s="4" customFormat="1" x14ac:dyDescent="0.2">
      <c r="E34" s="26">
        <f>(SUM(E3:E22)+SUM(F3:F22)+SUM(G3:G22))/3</f>
        <v>111.08233333333334</v>
      </c>
      <c r="K34" s="26">
        <f>(SUM(K3:K22)+SUM(L3:L22)+SUM(M3:M22))/3</f>
        <v>106.03433333333334</v>
      </c>
      <c r="R34" s="26">
        <f>(SUM(R3:R22)+SUM(S3:S22)+SUM(T3:T22))/3</f>
        <v>133.33500000000001</v>
      </c>
      <c r="Y34" s="26">
        <f>(SUM(Y3:Y22)+SUM(Z3:Z22)+SUM(AA3:AA22))/3</f>
        <v>99.367000000000004</v>
      </c>
      <c r="AE34" s="26">
        <f>(SUM(AE3:AE22)+SUM(AF3:AF22)+SUM(AG3:AG22))/3</f>
        <v>109.83566666666667</v>
      </c>
      <c r="AL34" s="26">
        <f>(SUM(AL3:AL22)+SUM(AM3:AM22)+SUM(AN3:AN22))/3</f>
        <v>138.71166666666667</v>
      </c>
      <c r="AS34" s="26">
        <f>(SUM(AS3:AS22)+SUM(AT3:AT22)+SUM(AU3:AU22))/3</f>
        <v>108.17033333333332</v>
      </c>
      <c r="AY34" s="26">
        <f>(SUM(AY3:AY22)+SUM(AZ3:AZ22)+SUM(BA3:BA22))/3</f>
        <v>140.22333333333333</v>
      </c>
      <c r="BE34" s="26">
        <f>(SUM(BE3:BE22)+SUM(BF3:BF22)+SUM(BG3:BG22))/3</f>
        <v>138.81433333333334</v>
      </c>
      <c r="BL34" s="26">
        <f>(SUM(BL3:BL22)+SUM(BM3:BM22)+SUM(BN3:BN22))/3</f>
        <v>141.0923333333333</v>
      </c>
      <c r="BR34" s="26">
        <f>(SUM(BR3:BR22)+SUM(BS3:BS22)+SUM(BT3:BT22))/3</f>
        <v>120.42066666666666</v>
      </c>
      <c r="BY34" s="26">
        <f>(SUM(BY3:BY22)+SUM(BZ3:BZ22)+SUM(CA3:CA22))/3</f>
        <v>133.33500000000001</v>
      </c>
      <c r="CC34" s="22"/>
      <c r="CD34" s="22"/>
      <c r="CE34" s="22">
        <v>3.581</v>
      </c>
      <c r="CF34" s="22">
        <v>2.1040000000000001</v>
      </c>
      <c r="CG34" s="22">
        <v>31.376999999999999</v>
      </c>
      <c r="CH34" s="22">
        <v>13.093999999999999</v>
      </c>
      <c r="CI34" s="22">
        <v>1.4059999999999999</v>
      </c>
      <c r="CJ34" s="22">
        <v>5.782</v>
      </c>
      <c r="CK34" s="22">
        <v>21.417999999999999</v>
      </c>
      <c r="CL34" s="22">
        <v>1.8580000000000001</v>
      </c>
      <c r="CM34" s="22">
        <v>0.38300000000000001</v>
      </c>
      <c r="CN34" s="22">
        <v>0.63600000000000001</v>
      </c>
      <c r="CO34" s="22">
        <v>0</v>
      </c>
      <c r="CP34" s="22">
        <v>0.379</v>
      </c>
      <c r="CQ34" s="22">
        <v>0.57499999999999996</v>
      </c>
      <c r="CR34" s="22">
        <v>0.53600000000000003</v>
      </c>
      <c r="CS34" s="22">
        <v>4.1369999999999996</v>
      </c>
      <c r="CT34" s="22">
        <v>0</v>
      </c>
      <c r="CU34" s="22">
        <v>2.5249999999999999</v>
      </c>
      <c r="CV34" s="22">
        <v>2.4729999999999999</v>
      </c>
      <c r="CW34" s="22">
        <v>0</v>
      </c>
      <c r="CX34" s="22">
        <v>2.4220000000000002</v>
      </c>
      <c r="CY34" s="22"/>
      <c r="CZ34" s="22">
        <v>56.875</v>
      </c>
      <c r="DA34" s="22">
        <v>29.058</v>
      </c>
      <c r="DB34" s="22">
        <v>14.065999999999999</v>
      </c>
      <c r="DC34" s="22">
        <v>1.49</v>
      </c>
      <c r="DD34" s="22">
        <v>11.940000000000001</v>
      </c>
      <c r="DE34" s="22">
        <v>0.51090989010989007</v>
      </c>
      <c r="DF34" s="22">
        <v>2.065832503910138</v>
      </c>
      <c r="DG34" s="22">
        <v>0.61135493510131667</v>
      </c>
    </row>
    <row r="35" spans="1:111" s="4" customFormat="1" x14ac:dyDescent="0.2">
      <c r="E35" s="4">
        <f>(STDEV(E3:E22)+STDEV(F3:F22)+STDEV(G3:G22))/3</f>
        <v>7.0593254454226146</v>
      </c>
      <c r="K35" s="4">
        <f>(STDEV(K3:K22)+STDEV(L3:L22)+STDEV(M3:M22))/3</f>
        <v>6.751383398531992</v>
      </c>
      <c r="R35" s="4">
        <f>(STDEV(R3:R22)+STDEV(S3:S22)+STDEV(T3:T22))/3</f>
        <v>11.040006697606993</v>
      </c>
      <c r="Y35" s="4">
        <f>(STDEV(Y3:Y22)+STDEV(Z3:Z22)+STDEV(AA3:AA22))/3</f>
        <v>7.6420524049658605</v>
      </c>
      <c r="AE35" s="4">
        <f>(STDEV(AE3:AE22)+STDEV(AF3:AF22)+STDEV(AG3:AG22))/3</f>
        <v>6.3235298390914387</v>
      </c>
      <c r="AL35" s="4">
        <f>(STDEV(AL3:AL22)+STDEV(AM3:AM22)+STDEV(AN3:AN22))/3</f>
        <v>9.6136328439700875</v>
      </c>
      <c r="AS35" s="4">
        <f>(STDEV(AS3:AS22)+STDEV(AT3:AT22)+STDEV(AU3:AU22))/3</f>
        <v>7.138061182988225</v>
      </c>
      <c r="AY35" s="4">
        <f>(STDEV(AY3:AY22)+STDEV(AZ3:AZ22)+STDEV(BA3:BA22))/3</f>
        <v>9.7335190036582997</v>
      </c>
      <c r="BE35" s="4">
        <f>(STDEV(BE3:BE22)+STDEV(BF3:BF22)+STDEV(BG3:BG22))/3</f>
        <v>8.8030824730741841</v>
      </c>
      <c r="BL35" s="4">
        <f>(STDEV(BL3:BL22)+STDEV(BM3:BM22)+STDEV(BN3:BN22))/3</f>
        <v>9.7672960744680193</v>
      </c>
      <c r="BR35" s="4">
        <f>(STDEV(BR3:BR22)+STDEV(BS3:BS22)+STDEV(BT3:BT22))/3</f>
        <v>9.6109572432201222</v>
      </c>
      <c r="BY35" s="4">
        <f>(STDEV(BY3:BY22)+STDEV(BZ3:BZ22)+STDEV(CA3:CA22))/3</f>
        <v>11.040006697606993</v>
      </c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</row>
    <row r="36" spans="1:111" s="4" customFormat="1" x14ac:dyDescent="0.2">
      <c r="CC36" s="22"/>
      <c r="CD36" s="22" t="s">
        <v>33</v>
      </c>
      <c r="CE36" s="22">
        <v>2.4849999999999999</v>
      </c>
      <c r="CF36" s="22">
        <v>0.71599999999999997</v>
      </c>
      <c r="CG36" s="22">
        <v>21.609000000000002</v>
      </c>
      <c r="CH36" s="22">
        <v>13.314</v>
      </c>
      <c r="CI36" s="22">
        <v>1.6</v>
      </c>
      <c r="CJ36" s="22">
        <v>4.0339999999999998</v>
      </c>
      <c r="CK36" s="22">
        <v>17.402000000000001</v>
      </c>
      <c r="CL36" s="22">
        <v>3.738</v>
      </c>
      <c r="CM36" s="22">
        <v>4.7380000000000004</v>
      </c>
      <c r="CN36" s="22">
        <v>3.4</v>
      </c>
      <c r="CO36" s="22">
        <v>0.71299999999999997</v>
      </c>
      <c r="CP36" s="22">
        <v>0.877</v>
      </c>
      <c r="CQ36" s="22">
        <v>1.014</v>
      </c>
      <c r="CR36" s="22">
        <v>4.5620000000000003</v>
      </c>
      <c r="CS36" s="22">
        <v>3.7789999999999999</v>
      </c>
      <c r="CT36" s="22">
        <v>1.587</v>
      </c>
      <c r="CU36" s="22">
        <v>5.4779999999999998</v>
      </c>
      <c r="CV36" s="22">
        <v>0</v>
      </c>
      <c r="CW36" s="22">
        <v>1.3169999999999999</v>
      </c>
      <c r="CX36" s="22">
        <v>2.1659999999999999</v>
      </c>
      <c r="CY36" s="22"/>
      <c r="CZ36" s="22">
        <v>42.015000000000008</v>
      </c>
      <c r="DA36" s="22">
        <v>25.445</v>
      </c>
      <c r="DB36" s="22">
        <v>29.630999999999997</v>
      </c>
      <c r="DC36" s="22">
        <v>7.1660000000000004</v>
      </c>
      <c r="DD36" s="22">
        <v>19.064999999999998</v>
      </c>
      <c r="DE36" s="22">
        <v>0.60561704153278584</v>
      </c>
      <c r="DF36" s="22">
        <v>0.85872903378218768</v>
      </c>
      <c r="DG36" s="22">
        <v>0.76508447304907479</v>
      </c>
    </row>
    <row r="37" spans="1:111" s="4" customFormat="1" x14ac:dyDescent="0.2">
      <c r="CC37" s="22"/>
      <c r="CD37" s="22"/>
      <c r="CE37" s="22">
        <v>2.069</v>
      </c>
      <c r="CF37" s="22">
        <v>0.66700000000000004</v>
      </c>
      <c r="CG37" s="22">
        <v>23.486999999999998</v>
      </c>
      <c r="CH37" s="22">
        <v>17.207999999999998</v>
      </c>
      <c r="CI37" s="22">
        <v>2.0289999999999999</v>
      </c>
      <c r="CJ37" s="22">
        <v>3.968</v>
      </c>
      <c r="CK37" s="22">
        <v>19.077999999999999</v>
      </c>
      <c r="CL37" s="22">
        <v>0.57099999999999995</v>
      </c>
      <c r="CM37" s="22">
        <v>6.1310000000000002</v>
      </c>
      <c r="CN37" s="22">
        <v>0.70699999999999996</v>
      </c>
      <c r="CO37" s="22">
        <v>1.1930000000000001</v>
      </c>
      <c r="CP37" s="22">
        <v>2.2440000000000002</v>
      </c>
      <c r="CQ37" s="22">
        <v>1.298</v>
      </c>
      <c r="CR37" s="22">
        <v>6.5179999999999998</v>
      </c>
      <c r="CS37" s="22">
        <v>0.39300000000000002</v>
      </c>
      <c r="CT37" s="22">
        <v>2.4790000000000001</v>
      </c>
      <c r="CU37" s="22">
        <v>6.4130000000000003</v>
      </c>
      <c r="CV37" s="22">
        <v>0.99399999999999999</v>
      </c>
      <c r="CW37" s="22">
        <v>1.3149999999999999</v>
      </c>
      <c r="CX37" s="22">
        <v>8.3000000000000004E-2</v>
      </c>
      <c r="CY37" s="22"/>
      <c r="CZ37" s="22">
        <v>46.365999999999993</v>
      </c>
      <c r="DA37" s="22">
        <v>23.865000000000002</v>
      </c>
      <c r="DB37" s="22">
        <v>29.768000000000001</v>
      </c>
      <c r="DC37" s="22">
        <v>11.253</v>
      </c>
      <c r="DD37" s="22">
        <v>17.808</v>
      </c>
      <c r="DE37" s="22">
        <v>0.51470905404822509</v>
      </c>
      <c r="DF37" s="22">
        <v>0.80169981187852735</v>
      </c>
      <c r="DG37" s="22">
        <v>0.90198133976307782</v>
      </c>
    </row>
    <row r="38" spans="1:111" s="4" customFormat="1" x14ac:dyDescent="0.2">
      <c r="CC38" s="22"/>
      <c r="CD38" s="22"/>
      <c r="CE38" s="22">
        <v>1.399</v>
      </c>
      <c r="CF38" s="22">
        <v>0.61499999999999999</v>
      </c>
      <c r="CG38" s="22">
        <v>17.423999999999999</v>
      </c>
      <c r="CH38" s="22">
        <v>17.335000000000001</v>
      </c>
      <c r="CI38" s="22">
        <v>2.6059999999999999</v>
      </c>
      <c r="CJ38" s="22">
        <v>1.5309999999999999</v>
      </c>
      <c r="CK38" s="22">
        <v>12.864000000000001</v>
      </c>
      <c r="CL38" s="22">
        <v>6.4939999999999998</v>
      </c>
      <c r="CM38" s="22">
        <v>5.516</v>
      </c>
      <c r="CN38" s="22">
        <v>5.0149999999999997</v>
      </c>
      <c r="CO38" s="22">
        <v>0</v>
      </c>
      <c r="CP38" s="22">
        <v>1.034</v>
      </c>
      <c r="CQ38" s="22">
        <v>1.357</v>
      </c>
      <c r="CR38" s="22">
        <v>7.867</v>
      </c>
      <c r="CS38" s="22">
        <v>8.5060000000000002</v>
      </c>
      <c r="CT38" s="22">
        <v>1.415</v>
      </c>
      <c r="CU38" s="22">
        <v>5.1779999999999999</v>
      </c>
      <c r="CV38" s="22">
        <v>0</v>
      </c>
      <c r="CW38" s="22">
        <v>0</v>
      </c>
      <c r="CX38" s="22">
        <v>1.524</v>
      </c>
      <c r="CY38" s="22"/>
      <c r="CZ38" s="22">
        <v>41.698999999999998</v>
      </c>
      <c r="DA38" s="22">
        <v>20.889000000000003</v>
      </c>
      <c r="DB38" s="22">
        <v>37.411999999999999</v>
      </c>
      <c r="DC38" s="22">
        <v>10.257999999999999</v>
      </c>
      <c r="DD38" s="22">
        <v>22.139000000000003</v>
      </c>
      <c r="DE38" s="22">
        <v>0.50094726492242025</v>
      </c>
      <c r="DF38" s="22">
        <v>0.55835026194803816</v>
      </c>
      <c r="DG38" s="22">
        <v>1.3475590796019901</v>
      </c>
    </row>
    <row r="39" spans="1:111" s="4" customFormat="1" x14ac:dyDescent="0.2"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</row>
    <row r="40" spans="1:111" s="4" customFormat="1" x14ac:dyDescent="0.2">
      <c r="CC40" s="22"/>
      <c r="CD40" s="22" t="s">
        <v>34</v>
      </c>
      <c r="CE40" s="22">
        <v>1.407</v>
      </c>
      <c r="CF40" s="22">
        <v>0</v>
      </c>
      <c r="CG40" s="22">
        <v>9.86</v>
      </c>
      <c r="CH40" s="22">
        <v>14.722999999999999</v>
      </c>
      <c r="CI40" s="22">
        <v>4</v>
      </c>
      <c r="CJ40" s="22">
        <v>2.95</v>
      </c>
      <c r="CK40" s="22">
        <v>13.394</v>
      </c>
      <c r="CL40" s="22">
        <v>18.033999999999999</v>
      </c>
      <c r="CM40" s="22">
        <v>4.7889999999999997</v>
      </c>
      <c r="CN40" s="22">
        <v>10.335000000000001</v>
      </c>
      <c r="CO40" s="22">
        <v>2.919</v>
      </c>
      <c r="CP40" s="22">
        <v>2.0219999999999998</v>
      </c>
      <c r="CQ40" s="22">
        <v>0.47499999999999998</v>
      </c>
      <c r="CR40" s="22">
        <v>2.62</v>
      </c>
      <c r="CS40" s="22">
        <v>1.02</v>
      </c>
      <c r="CT40" s="22">
        <v>6.13</v>
      </c>
      <c r="CU40" s="22">
        <v>1.103</v>
      </c>
      <c r="CV40" s="22">
        <v>1.4770000000000001</v>
      </c>
      <c r="CW40" s="22">
        <v>0</v>
      </c>
      <c r="CX40" s="22">
        <v>1.4930000000000001</v>
      </c>
      <c r="CY40" s="22"/>
      <c r="CZ40" s="22">
        <v>29.99</v>
      </c>
      <c r="DA40" s="22">
        <v>34.378</v>
      </c>
      <c r="DB40" s="22">
        <v>35.631</v>
      </c>
      <c r="DC40" s="22">
        <v>9.2839999999999989</v>
      </c>
      <c r="DD40" s="22">
        <v>16.012</v>
      </c>
      <c r="DE40" s="22">
        <v>1.1463154384794931</v>
      </c>
      <c r="DF40" s="22">
        <v>0.96483399287137606</v>
      </c>
      <c r="DG40" s="22">
        <v>1.0992235329251903</v>
      </c>
    </row>
    <row r="41" spans="1:111" s="4" customFormat="1" x14ac:dyDescent="0.2">
      <c r="CC41" s="22"/>
      <c r="CD41" s="22"/>
      <c r="CE41" s="22">
        <v>3.0760000000000001</v>
      </c>
      <c r="CF41" s="22">
        <v>1.101</v>
      </c>
      <c r="CG41" s="22">
        <v>14.109</v>
      </c>
      <c r="CH41" s="22">
        <v>20.427</v>
      </c>
      <c r="CI41" s="22">
        <v>3.6760000000000002</v>
      </c>
      <c r="CJ41" s="22">
        <v>2.2490000000000001</v>
      </c>
      <c r="CK41" s="22">
        <v>3.9969999999999999</v>
      </c>
      <c r="CL41" s="22">
        <v>12.997999999999999</v>
      </c>
      <c r="CM41" s="22">
        <v>4.2290000000000001</v>
      </c>
      <c r="CN41" s="22">
        <v>8.8030000000000008</v>
      </c>
      <c r="CO41" s="22">
        <v>2.077</v>
      </c>
      <c r="CP41" s="22">
        <v>0.54300000000000004</v>
      </c>
      <c r="CQ41" s="22">
        <v>0.433</v>
      </c>
      <c r="CR41" s="22">
        <v>7.8689999999999998</v>
      </c>
      <c r="CS41" s="22">
        <v>1.504</v>
      </c>
      <c r="CT41" s="22">
        <v>0</v>
      </c>
      <c r="CU41" s="22">
        <v>3.1240000000000001</v>
      </c>
      <c r="CV41" s="22">
        <v>1.97</v>
      </c>
      <c r="CW41" s="22">
        <v>8.6999999999999994E-2</v>
      </c>
      <c r="CX41" s="22">
        <v>3.992</v>
      </c>
      <c r="CY41" s="22"/>
      <c r="CZ41" s="22">
        <v>45.139000000000003</v>
      </c>
      <c r="DA41" s="22">
        <v>19.244</v>
      </c>
      <c r="DB41" s="22">
        <v>35.314</v>
      </c>
      <c r="DC41" s="22">
        <v>11.605</v>
      </c>
      <c r="DD41" s="22">
        <v>14.906000000000002</v>
      </c>
      <c r="DE41" s="22">
        <v>0.42632756596291455</v>
      </c>
      <c r="DF41" s="22">
        <v>0.54493968397802572</v>
      </c>
      <c r="DG41" s="22">
        <v>5.1105829372029019</v>
      </c>
    </row>
    <row r="42" spans="1:111" s="4" customFormat="1" x14ac:dyDescent="0.2">
      <c r="CC42" s="22"/>
      <c r="CD42" s="22"/>
      <c r="CE42" s="22">
        <v>1.4790000000000001</v>
      </c>
      <c r="CF42" s="22">
        <v>0.40300000000000002</v>
      </c>
      <c r="CG42" s="22">
        <v>17.061</v>
      </c>
      <c r="CH42" s="22">
        <v>19.765999999999998</v>
      </c>
      <c r="CI42" s="22">
        <v>2.4350000000000001</v>
      </c>
      <c r="CJ42" s="22">
        <v>3.9169999999999998</v>
      </c>
      <c r="CK42" s="22">
        <v>17.417999999999999</v>
      </c>
      <c r="CL42" s="22">
        <v>2.7170000000000001</v>
      </c>
      <c r="CM42" s="22">
        <v>7.49</v>
      </c>
      <c r="CN42" s="22">
        <v>2.2949999999999999</v>
      </c>
      <c r="CO42" s="22">
        <v>2.2850000000000001</v>
      </c>
      <c r="CP42" s="22">
        <v>3.6389999999999998</v>
      </c>
      <c r="CQ42" s="22">
        <v>2.3250000000000002</v>
      </c>
      <c r="CR42" s="22">
        <v>2.6309999999999998</v>
      </c>
      <c r="CS42" s="22">
        <v>2.7970000000000002</v>
      </c>
      <c r="CT42" s="22">
        <v>2.3719999999999999</v>
      </c>
      <c r="CU42" s="22">
        <v>6.8540000000000001</v>
      </c>
      <c r="CV42" s="22">
        <v>0</v>
      </c>
      <c r="CW42" s="22">
        <v>0</v>
      </c>
      <c r="CX42" s="22">
        <v>0</v>
      </c>
      <c r="CY42" s="22"/>
      <c r="CZ42" s="22">
        <v>41.956000000000003</v>
      </c>
      <c r="DA42" s="22">
        <v>25.354999999999997</v>
      </c>
      <c r="DB42" s="22">
        <v>32.688000000000002</v>
      </c>
      <c r="DC42" s="22">
        <v>10.879999999999999</v>
      </c>
      <c r="DD42" s="22">
        <v>19.513000000000002</v>
      </c>
      <c r="DE42" s="22">
        <v>0.60432357708075113</v>
      </c>
      <c r="DF42" s="22">
        <v>0.77566691140479671</v>
      </c>
      <c r="DG42" s="22">
        <v>1.1348030772763806</v>
      </c>
    </row>
    <row r="43" spans="1:111" s="4" customFormat="1" x14ac:dyDescent="0.2"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</row>
    <row r="44" spans="1:111" s="4" customFormat="1" x14ac:dyDescent="0.2">
      <c r="CC44" s="22" t="s">
        <v>36</v>
      </c>
      <c r="CD44" s="22"/>
      <c r="CE44" s="22" t="s">
        <v>0</v>
      </c>
      <c r="CF44" s="22" t="s">
        <v>44</v>
      </c>
      <c r="CG44" s="22" t="s">
        <v>1</v>
      </c>
      <c r="CH44" s="22" t="s">
        <v>4</v>
      </c>
      <c r="CI44" s="22" t="s">
        <v>6</v>
      </c>
      <c r="CJ44" s="22" t="s">
        <v>2</v>
      </c>
      <c r="CK44" s="22" t="s">
        <v>40</v>
      </c>
      <c r="CL44" s="22" t="s">
        <v>41</v>
      </c>
      <c r="CM44" s="22" t="s">
        <v>42</v>
      </c>
      <c r="CN44" s="22" t="s">
        <v>26</v>
      </c>
      <c r="CO44" s="22" t="s">
        <v>10</v>
      </c>
      <c r="CP44" s="22" t="s">
        <v>12</v>
      </c>
      <c r="CQ44" s="22" t="s">
        <v>16</v>
      </c>
      <c r="CR44" s="22" t="s">
        <v>17</v>
      </c>
      <c r="CS44" s="22" t="s">
        <v>7</v>
      </c>
      <c r="CT44" s="22" t="s">
        <v>8</v>
      </c>
      <c r="CU44" s="22" t="s">
        <v>9</v>
      </c>
      <c r="CV44" s="22" t="s">
        <v>13</v>
      </c>
      <c r="CW44" s="22" t="s">
        <v>14</v>
      </c>
      <c r="CX44" s="22" t="s">
        <v>15</v>
      </c>
      <c r="CY44" s="22"/>
      <c r="CZ44" s="22" t="s">
        <v>27</v>
      </c>
      <c r="DA44" s="22" t="s">
        <v>18</v>
      </c>
      <c r="DB44" s="22" t="s">
        <v>19</v>
      </c>
      <c r="DC44" s="22" t="s">
        <v>20</v>
      </c>
      <c r="DD44" s="22" t="s">
        <v>21</v>
      </c>
      <c r="DE44" s="22" t="s">
        <v>28</v>
      </c>
      <c r="DF44" s="22" t="s">
        <v>29</v>
      </c>
      <c r="DG44" s="22" t="s">
        <v>30</v>
      </c>
    </row>
    <row r="45" spans="1:111" s="4" customFormat="1" x14ac:dyDescent="0.2">
      <c r="CC45" s="22"/>
      <c r="CD45" s="22">
        <v>0</v>
      </c>
      <c r="CE45" s="22">
        <v>1.3979999999999999</v>
      </c>
      <c r="CF45" s="22">
        <v>0</v>
      </c>
      <c r="CG45" s="22">
        <v>20.152999999999999</v>
      </c>
      <c r="CH45" s="22">
        <v>13.868</v>
      </c>
      <c r="CI45" s="22">
        <v>2.2469999999999999</v>
      </c>
      <c r="CJ45" s="22">
        <v>3.5539999999999998</v>
      </c>
      <c r="CK45" s="22">
        <v>14.741</v>
      </c>
      <c r="CL45" s="22">
        <v>3.0470000000000002</v>
      </c>
      <c r="CM45" s="22">
        <v>6.1509999999999998</v>
      </c>
      <c r="CN45" s="22">
        <v>2.339</v>
      </c>
      <c r="CO45" s="22">
        <v>1.139</v>
      </c>
      <c r="CP45" s="22">
        <v>2.2930000000000001</v>
      </c>
      <c r="CQ45" s="22">
        <v>1.6220000000000001</v>
      </c>
      <c r="CR45" s="22">
        <v>8.4830000000000005</v>
      </c>
      <c r="CS45" s="22">
        <v>3.4129999999999998</v>
      </c>
      <c r="CT45" s="22">
        <v>1.82</v>
      </c>
      <c r="CU45" s="22">
        <v>6.694</v>
      </c>
      <c r="CV45" s="22">
        <v>2.6280000000000001</v>
      </c>
      <c r="CW45" s="22">
        <v>1.927</v>
      </c>
      <c r="CX45" s="22">
        <v>2.08</v>
      </c>
      <c r="CY45" s="22"/>
      <c r="CZ45" s="22">
        <v>38.068999999999996</v>
      </c>
      <c r="DA45" s="22">
        <v>21.341999999999999</v>
      </c>
      <c r="DB45" s="22">
        <v>40.588999999999999</v>
      </c>
      <c r="DC45" s="22">
        <v>13.537000000000001</v>
      </c>
      <c r="DD45" s="22">
        <v>24.713000000000001</v>
      </c>
      <c r="DE45" s="22">
        <v>0.56061362263258818</v>
      </c>
      <c r="DF45" s="22">
        <v>0.52580748478651851</v>
      </c>
      <c r="DG45" s="22">
        <v>0.94077742351265181</v>
      </c>
    </row>
    <row r="46" spans="1:111" s="4" customFormat="1" x14ac:dyDescent="0.2">
      <c r="CC46" s="22"/>
      <c r="CD46" s="22"/>
      <c r="CE46" s="22">
        <v>3.4289999999999998</v>
      </c>
      <c r="CF46" s="22">
        <v>1.4490000000000001</v>
      </c>
      <c r="CG46" s="22">
        <v>21.928000000000001</v>
      </c>
      <c r="CH46" s="22">
        <v>15.858000000000001</v>
      </c>
      <c r="CI46" s="22">
        <v>3.073</v>
      </c>
      <c r="CJ46" s="22">
        <v>3.173</v>
      </c>
      <c r="CK46" s="22">
        <v>16.835000000000001</v>
      </c>
      <c r="CL46" s="22">
        <v>2.7810000000000001</v>
      </c>
      <c r="CM46" s="22">
        <v>5.4809999999999999</v>
      </c>
      <c r="CN46" s="22">
        <v>6.0999999999999999E-2</v>
      </c>
      <c r="CO46" s="22">
        <v>0.497</v>
      </c>
      <c r="CP46" s="22">
        <v>3.5579999999999998</v>
      </c>
      <c r="CQ46" s="22">
        <v>0</v>
      </c>
      <c r="CR46" s="22">
        <v>3.1760000000000002</v>
      </c>
      <c r="CS46" s="22">
        <v>2.6419999999999999</v>
      </c>
      <c r="CT46" s="22">
        <v>1.4470000000000001</v>
      </c>
      <c r="CU46" s="22">
        <v>8.7140000000000004</v>
      </c>
      <c r="CV46" s="22">
        <v>0</v>
      </c>
      <c r="CW46" s="22">
        <v>0</v>
      </c>
      <c r="CX46" s="22">
        <v>2.472</v>
      </c>
      <c r="CY46" s="22"/>
      <c r="CZ46" s="22">
        <v>47.834000000000003</v>
      </c>
      <c r="DA46" s="22">
        <v>24.119999999999997</v>
      </c>
      <c r="DB46" s="22">
        <v>28.048000000000002</v>
      </c>
      <c r="DC46" s="22">
        <v>7.2309999999999999</v>
      </c>
      <c r="DD46" s="22">
        <v>20.756</v>
      </c>
      <c r="DE46" s="22">
        <v>0.50424384329138261</v>
      </c>
      <c r="DF46" s="22">
        <v>0.85995436394751834</v>
      </c>
      <c r="DG46" s="22">
        <v>0.94196614196614192</v>
      </c>
    </row>
    <row r="47" spans="1:111" s="4" customFormat="1" x14ac:dyDescent="0.2">
      <c r="CC47" s="22"/>
      <c r="CD47" s="22"/>
      <c r="CE47" s="22">
        <v>0.14399999999999999</v>
      </c>
      <c r="CF47" s="22">
        <v>1.3580000000000001</v>
      </c>
      <c r="CG47" s="22">
        <v>23.056000000000001</v>
      </c>
      <c r="CH47" s="22">
        <v>17.018999999999998</v>
      </c>
      <c r="CI47" s="22">
        <v>1.9890000000000001</v>
      </c>
      <c r="CJ47" s="22">
        <v>6.1559999999999997</v>
      </c>
      <c r="CK47" s="22">
        <v>21.393000000000001</v>
      </c>
      <c r="CL47" s="22">
        <v>0.38400000000000001</v>
      </c>
      <c r="CM47" s="22">
        <v>6.835</v>
      </c>
      <c r="CN47" s="22">
        <v>1.0549999999999999</v>
      </c>
      <c r="CO47" s="22">
        <v>0.71799999999999997</v>
      </c>
      <c r="CP47" s="22">
        <v>0.72499999999999998</v>
      </c>
      <c r="CQ47" s="22">
        <v>0.05</v>
      </c>
      <c r="CR47" s="22">
        <v>3.2519999999999998</v>
      </c>
      <c r="CS47" s="22">
        <v>1.867</v>
      </c>
      <c r="CT47" s="22">
        <v>2.5030000000000001</v>
      </c>
      <c r="CU47" s="22">
        <v>6.423</v>
      </c>
      <c r="CV47" s="22">
        <v>0.42299999999999999</v>
      </c>
      <c r="CW47" s="22">
        <v>0.437</v>
      </c>
      <c r="CX47" s="22">
        <v>2.161</v>
      </c>
      <c r="CY47" s="22"/>
      <c r="CZ47" s="22">
        <v>45.618999999999993</v>
      </c>
      <c r="DA47" s="22">
        <v>27.933</v>
      </c>
      <c r="DB47" s="22">
        <v>26.449000000000005</v>
      </c>
      <c r="DC47" s="22">
        <v>4.7450000000000001</v>
      </c>
      <c r="DD47" s="22">
        <v>20.649000000000001</v>
      </c>
      <c r="DE47" s="22">
        <v>0.61231066003200429</v>
      </c>
      <c r="DF47" s="22">
        <v>1.0561079813981622</v>
      </c>
      <c r="DG47" s="22">
        <v>0.79554059739167005</v>
      </c>
    </row>
    <row r="48" spans="1:111" s="4" customFormat="1" x14ac:dyDescent="0.2"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</row>
    <row r="49" spans="81:111" s="4" customFormat="1" x14ac:dyDescent="0.2">
      <c r="CC49" s="22"/>
      <c r="CD49" s="22" t="s">
        <v>33</v>
      </c>
      <c r="CE49" s="22">
        <v>3.8650000000000002</v>
      </c>
      <c r="CF49" s="22">
        <v>2.0640000000000001</v>
      </c>
      <c r="CG49" s="22">
        <v>16.141999999999999</v>
      </c>
      <c r="CH49" s="22">
        <v>22.925000000000001</v>
      </c>
      <c r="CI49" s="22">
        <v>6.1879999999999997</v>
      </c>
      <c r="CJ49" s="22">
        <v>3.5659999999999998</v>
      </c>
      <c r="CK49" s="22">
        <v>7.57</v>
      </c>
      <c r="CL49" s="22">
        <v>7.6360000000000001</v>
      </c>
      <c r="CM49" s="22">
        <v>4.8220000000000001</v>
      </c>
      <c r="CN49" s="22">
        <v>5.93</v>
      </c>
      <c r="CO49" s="22">
        <v>2.165</v>
      </c>
      <c r="CP49" s="22">
        <v>0.68</v>
      </c>
      <c r="CQ49" s="22">
        <v>0</v>
      </c>
      <c r="CR49" s="22">
        <v>2.7040000000000002</v>
      </c>
      <c r="CS49" s="22">
        <v>6.2590000000000003</v>
      </c>
      <c r="CT49" s="22">
        <v>0</v>
      </c>
      <c r="CU49" s="22">
        <v>2.8839999999999999</v>
      </c>
      <c r="CV49" s="22">
        <v>0</v>
      </c>
      <c r="CW49" s="22">
        <v>0</v>
      </c>
      <c r="CX49" s="22">
        <v>2.2050000000000001</v>
      </c>
      <c r="CY49" s="22"/>
      <c r="CZ49" s="22">
        <v>51.183999999999997</v>
      </c>
      <c r="DA49" s="22">
        <v>18.771999999999998</v>
      </c>
      <c r="DB49" s="22">
        <v>30.043999999999997</v>
      </c>
      <c r="DC49" s="22">
        <v>7.9440000000000008</v>
      </c>
      <c r="DD49" s="22">
        <v>16.170000000000002</v>
      </c>
      <c r="DE49" s="22">
        <v>0.36675523601125348</v>
      </c>
      <c r="DF49" s="22">
        <v>0.62481693516176273</v>
      </c>
      <c r="DG49" s="22">
        <v>3.0284015852047554</v>
      </c>
    </row>
    <row r="50" spans="81:111" s="4" customFormat="1" x14ac:dyDescent="0.2">
      <c r="CC50" s="22"/>
      <c r="CD50" s="22"/>
      <c r="CE50" s="22">
        <v>1.696</v>
      </c>
      <c r="CF50" s="22">
        <v>0.58799999999999997</v>
      </c>
      <c r="CG50" s="22">
        <v>19.494</v>
      </c>
      <c r="CH50" s="22">
        <v>19.381</v>
      </c>
      <c r="CI50" s="22">
        <v>3.391</v>
      </c>
      <c r="CJ50" s="22">
        <v>3.0259999999999998</v>
      </c>
      <c r="CK50" s="22">
        <v>11.564</v>
      </c>
      <c r="CL50" s="22">
        <v>13.573</v>
      </c>
      <c r="CM50" s="22">
        <v>3.069</v>
      </c>
      <c r="CN50" s="22">
        <v>0</v>
      </c>
      <c r="CO50" s="22">
        <v>0.25</v>
      </c>
      <c r="CP50" s="22">
        <v>2.0150000000000001</v>
      </c>
      <c r="CQ50" s="22">
        <v>0.49</v>
      </c>
      <c r="CR50" s="22">
        <v>11.441000000000001</v>
      </c>
      <c r="CS50" s="22">
        <v>0</v>
      </c>
      <c r="CT50" s="22">
        <v>1.677</v>
      </c>
      <c r="CU50" s="22">
        <v>3.8149999999999999</v>
      </c>
      <c r="CV50" s="22">
        <v>0</v>
      </c>
      <c r="CW50" s="22">
        <v>0</v>
      </c>
      <c r="CX50" s="22">
        <v>0</v>
      </c>
      <c r="CY50" s="22"/>
      <c r="CZ50" s="22">
        <v>47.239999999999995</v>
      </c>
      <c r="DA50" s="22">
        <v>28.163</v>
      </c>
      <c r="DB50" s="22">
        <v>23.454000000000001</v>
      </c>
      <c r="DC50" s="22">
        <v>14.893000000000001</v>
      </c>
      <c r="DD50" s="22">
        <v>8.5609999999999999</v>
      </c>
      <c r="DE50" s="22">
        <v>0.59616850127011012</v>
      </c>
      <c r="DF50" s="22">
        <v>1.2007759870384582</v>
      </c>
      <c r="DG50" s="22">
        <v>1.6759771705292286</v>
      </c>
    </row>
    <row r="51" spans="81:111" s="4" customFormat="1" x14ac:dyDescent="0.2">
      <c r="CC51" s="22"/>
      <c r="CD51" s="22"/>
      <c r="CE51" s="22">
        <v>1.522</v>
      </c>
      <c r="CF51" s="22">
        <v>0.97799999999999998</v>
      </c>
      <c r="CG51" s="22">
        <v>16.675999999999998</v>
      </c>
      <c r="CH51" s="22">
        <v>18.863</v>
      </c>
      <c r="CI51" s="22">
        <v>0.41099999999999998</v>
      </c>
      <c r="CJ51" s="22">
        <v>3.4220000000000002</v>
      </c>
      <c r="CK51" s="22">
        <v>8.36</v>
      </c>
      <c r="CL51" s="22">
        <v>0</v>
      </c>
      <c r="CM51" s="22">
        <v>5.3259999999999996</v>
      </c>
      <c r="CN51" s="22">
        <v>8.2899999999999991</v>
      </c>
      <c r="CO51" s="22">
        <v>1.605</v>
      </c>
      <c r="CP51" s="22">
        <v>0.66</v>
      </c>
      <c r="CQ51" s="22">
        <v>0</v>
      </c>
      <c r="CR51" s="22">
        <v>4.4029999999999996</v>
      </c>
      <c r="CS51" s="22">
        <v>9.7200000000000006</v>
      </c>
      <c r="CT51" s="22">
        <v>1.1160000000000001</v>
      </c>
      <c r="CU51" s="22">
        <v>2.6459999999999999</v>
      </c>
      <c r="CV51" s="22">
        <v>7.8780000000000001</v>
      </c>
      <c r="CW51" s="22">
        <v>0</v>
      </c>
      <c r="CX51" s="22">
        <v>0.12</v>
      </c>
      <c r="CY51" s="22"/>
      <c r="CZ51" s="22">
        <v>41.326000000000001</v>
      </c>
      <c r="DA51" s="22">
        <v>12.324</v>
      </c>
      <c r="DB51" s="22">
        <v>46.349999999999994</v>
      </c>
      <c r="DC51" s="22">
        <v>11.254000000000001</v>
      </c>
      <c r="DD51" s="22">
        <v>26.806000000000001</v>
      </c>
      <c r="DE51" s="22">
        <v>0.29821419929342302</v>
      </c>
      <c r="DF51" s="22">
        <v>0.26588996763754047</v>
      </c>
      <c r="DG51" s="22">
        <v>2.2563397129186602</v>
      </c>
    </row>
    <row r="52" spans="81:111" s="4" customFormat="1" x14ac:dyDescent="0.2"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</row>
    <row r="53" spans="81:111" s="4" customFormat="1" x14ac:dyDescent="0.2">
      <c r="CC53" s="22"/>
      <c r="CD53" s="22" t="s">
        <v>34</v>
      </c>
      <c r="CE53" s="22">
        <v>3.1949999999999998</v>
      </c>
      <c r="CF53" s="22">
        <v>0.83099999999999996</v>
      </c>
      <c r="CG53" s="22">
        <v>21.686</v>
      </c>
      <c r="CH53" s="22">
        <v>32.018999999999998</v>
      </c>
      <c r="CI53" s="22">
        <v>7.33</v>
      </c>
      <c r="CJ53" s="22">
        <v>1.2869999999999999</v>
      </c>
      <c r="CK53" s="22">
        <v>8.8290000000000006</v>
      </c>
      <c r="CL53" s="22">
        <v>1.03</v>
      </c>
      <c r="CM53" s="22">
        <v>5.774</v>
      </c>
      <c r="CN53" s="22">
        <v>4.7990000000000004</v>
      </c>
      <c r="CO53" s="22">
        <v>1.708</v>
      </c>
      <c r="CP53" s="22">
        <v>0</v>
      </c>
      <c r="CQ53" s="22">
        <v>0</v>
      </c>
      <c r="CR53" s="22">
        <v>1.615</v>
      </c>
      <c r="CS53" s="22">
        <v>1.792</v>
      </c>
      <c r="CT53" s="22">
        <v>5.4109999999999996</v>
      </c>
      <c r="CU53" s="22">
        <v>1.8560000000000001</v>
      </c>
      <c r="CV53" s="22">
        <v>0.83899999999999997</v>
      </c>
      <c r="CW53" s="22">
        <v>0</v>
      </c>
      <c r="CX53" s="22">
        <v>0</v>
      </c>
      <c r="CY53" s="22"/>
      <c r="CZ53" s="22">
        <v>65.060999999999993</v>
      </c>
      <c r="DA53" s="22">
        <v>11.145999999999999</v>
      </c>
      <c r="DB53" s="22">
        <v>23.794</v>
      </c>
      <c r="DC53" s="22">
        <v>3.323</v>
      </c>
      <c r="DD53" s="22">
        <v>15.672000000000001</v>
      </c>
      <c r="DE53" s="22">
        <v>0.17131614945973778</v>
      </c>
      <c r="DF53" s="22">
        <v>0.46843742119862147</v>
      </c>
      <c r="DG53" s="22">
        <v>3.6265715256540938</v>
      </c>
    </row>
    <row r="54" spans="81:111" s="4" customFormat="1" x14ac:dyDescent="0.2">
      <c r="CC54" s="22"/>
      <c r="CD54" s="22"/>
      <c r="CE54" s="22">
        <v>3.1949999999999998</v>
      </c>
      <c r="CF54" s="22">
        <v>0.83099999999999996</v>
      </c>
      <c r="CG54" s="22">
        <v>21.686</v>
      </c>
      <c r="CH54" s="22">
        <v>32.018999999999998</v>
      </c>
      <c r="CI54" s="22">
        <v>7.33</v>
      </c>
      <c r="CJ54" s="22">
        <v>1.2869999999999999</v>
      </c>
      <c r="CK54" s="22">
        <v>8.8290000000000006</v>
      </c>
      <c r="CL54" s="22">
        <v>1.03</v>
      </c>
      <c r="CM54" s="22">
        <v>5.774</v>
      </c>
      <c r="CN54" s="22">
        <v>4.7990000000000004</v>
      </c>
      <c r="CO54" s="22">
        <v>1.708</v>
      </c>
      <c r="CP54" s="22">
        <v>0</v>
      </c>
      <c r="CQ54" s="22">
        <v>0</v>
      </c>
      <c r="CR54" s="22">
        <v>1.615</v>
      </c>
      <c r="CS54" s="22">
        <v>1.792</v>
      </c>
      <c r="CT54" s="22">
        <v>5.4109999999999996</v>
      </c>
      <c r="CU54" s="22">
        <v>1.8560000000000001</v>
      </c>
      <c r="CV54" s="22">
        <v>0.83899999999999997</v>
      </c>
      <c r="CW54" s="22">
        <v>0</v>
      </c>
      <c r="CX54" s="22">
        <v>0</v>
      </c>
      <c r="CY54" s="22"/>
      <c r="CZ54" s="22">
        <v>65.060999999999993</v>
      </c>
      <c r="DA54" s="22">
        <v>11.145999999999999</v>
      </c>
      <c r="DB54" s="22">
        <v>23.794</v>
      </c>
      <c r="DC54" s="22">
        <v>3.323</v>
      </c>
      <c r="DD54" s="22">
        <v>15.672000000000001</v>
      </c>
      <c r="DE54" s="22">
        <v>0.17131614945973778</v>
      </c>
      <c r="DF54" s="22">
        <v>0.46843742119862147</v>
      </c>
      <c r="DG54" s="22">
        <v>3.6265715256540938</v>
      </c>
    </row>
    <row r="55" spans="81:111" s="4" customFormat="1" x14ac:dyDescent="0.2">
      <c r="CC55" s="22"/>
      <c r="CD55" s="22"/>
      <c r="CE55" s="22">
        <v>1.5980000000000001</v>
      </c>
      <c r="CF55" s="22">
        <v>0.221</v>
      </c>
      <c r="CG55" s="22">
        <v>14.518000000000001</v>
      </c>
      <c r="CH55" s="22">
        <v>20.478999999999999</v>
      </c>
      <c r="CI55" s="22">
        <v>4.9969999999999999</v>
      </c>
      <c r="CJ55" s="22">
        <v>3.7669999999999999</v>
      </c>
      <c r="CK55" s="22">
        <v>10.342000000000001</v>
      </c>
      <c r="CL55" s="22">
        <v>4.5970000000000004</v>
      </c>
      <c r="CM55" s="22">
        <v>4.024</v>
      </c>
      <c r="CN55" s="22">
        <v>2.2959999999999998</v>
      </c>
      <c r="CO55" s="22">
        <v>3.2930000000000001</v>
      </c>
      <c r="CP55" s="22">
        <v>0.99399999999999999</v>
      </c>
      <c r="CQ55" s="22">
        <v>0.52500000000000002</v>
      </c>
      <c r="CR55" s="22">
        <v>7.2750000000000004</v>
      </c>
      <c r="CS55" s="22">
        <v>3.3029999999999999</v>
      </c>
      <c r="CT55" s="22">
        <v>0.85899999999999999</v>
      </c>
      <c r="CU55" s="22">
        <v>7.3280000000000003</v>
      </c>
      <c r="CV55" s="22">
        <v>2.2829999999999999</v>
      </c>
      <c r="CW55" s="22">
        <v>2.4670000000000001</v>
      </c>
      <c r="CX55" s="22">
        <v>1.859</v>
      </c>
      <c r="CY55" s="22"/>
      <c r="CZ55" s="22">
        <v>44.787999999999997</v>
      </c>
      <c r="DA55" s="22">
        <v>18.706</v>
      </c>
      <c r="DB55" s="22">
        <v>36.506</v>
      </c>
      <c r="DC55" s="22">
        <v>12.087</v>
      </c>
      <c r="DD55" s="22">
        <v>22.122999999999998</v>
      </c>
      <c r="DE55" s="22">
        <v>0.41765651513798341</v>
      </c>
      <c r="DF55" s="22">
        <v>0.51240891908179476</v>
      </c>
      <c r="DG55" s="22">
        <v>1.9801779152968477</v>
      </c>
    </row>
    <row r="56" spans="81:111" s="4" customFormat="1" x14ac:dyDescent="0.2">
      <c r="CC56" s="22"/>
      <c r="CD56" s="22"/>
      <c r="CE56" s="22">
        <v>1.1639999999999999</v>
      </c>
      <c r="CF56" s="22">
        <v>0.75700000000000001</v>
      </c>
      <c r="CG56" s="22">
        <v>14.331</v>
      </c>
      <c r="CH56" s="22">
        <v>22.908999999999999</v>
      </c>
      <c r="CI56" s="22">
        <v>3.052</v>
      </c>
      <c r="CJ56" s="22">
        <v>3.19</v>
      </c>
      <c r="CK56" s="22">
        <v>14.183</v>
      </c>
      <c r="CL56" s="22">
        <v>4.2729999999999997</v>
      </c>
      <c r="CM56" s="22">
        <v>3.669</v>
      </c>
      <c r="CN56" s="22">
        <v>0</v>
      </c>
      <c r="CO56" s="22">
        <v>4.218</v>
      </c>
      <c r="CP56" s="22">
        <v>1.4279999999999999</v>
      </c>
      <c r="CQ56" s="22">
        <v>1.915</v>
      </c>
      <c r="CR56" s="22">
        <v>13.196999999999999</v>
      </c>
      <c r="CS56" s="22">
        <v>1.4219999999999999</v>
      </c>
      <c r="CT56" s="22">
        <v>1.2130000000000001</v>
      </c>
      <c r="CU56" s="22">
        <v>2.73</v>
      </c>
      <c r="CV56" s="22">
        <v>0</v>
      </c>
      <c r="CW56" s="22">
        <v>3.5870000000000002</v>
      </c>
      <c r="CX56" s="22">
        <v>0</v>
      </c>
      <c r="CY56" s="22"/>
      <c r="CZ56" s="22">
        <v>44.975000000000001</v>
      </c>
      <c r="DA56" s="22">
        <v>21.646000000000001</v>
      </c>
      <c r="DB56" s="22">
        <v>33.379000000000005</v>
      </c>
      <c r="DC56" s="22">
        <v>20.757999999999999</v>
      </c>
      <c r="DD56" s="22">
        <v>12.621</v>
      </c>
      <c r="DE56" s="22">
        <v>0.48128960533629794</v>
      </c>
      <c r="DF56" s="22">
        <v>0.64849156655382123</v>
      </c>
      <c r="DG56" s="22">
        <v>1.6152436014947471</v>
      </c>
    </row>
    <row r="57" spans="81:111" s="4" customFormat="1" x14ac:dyDescent="0.2"/>
    <row r="58" spans="81:111" s="4" customFormat="1" x14ac:dyDescent="0.2">
      <c r="CE58">
        <v>78.244</v>
      </c>
      <c r="CF58">
        <v>107.14700000000001</v>
      </c>
      <c r="CG58">
        <v>76.025000000000006</v>
      </c>
      <c r="CH58">
        <v>90.811000000000007</v>
      </c>
      <c r="CI58">
        <v>89.270999999999987</v>
      </c>
      <c r="CJ58">
        <v>139.84699999999998</v>
      </c>
      <c r="CK58">
        <v>91.428999999999988</v>
      </c>
      <c r="CL58">
        <v>130.745</v>
      </c>
      <c r="CM58">
        <v>136.84900000000002</v>
      </c>
      <c r="CN58">
        <v>174.63799999999998</v>
      </c>
      <c r="CO58">
        <v>101.474</v>
      </c>
      <c r="CP58">
        <v>76.025000000000006</v>
      </c>
    </row>
    <row r="59" spans="81:111" s="4" customFormat="1" x14ac:dyDescent="0.2">
      <c r="CE59">
        <v>150.38700000000003</v>
      </c>
      <c r="CF59">
        <v>84.630999999999986</v>
      </c>
      <c r="CG59">
        <v>154.69399999999999</v>
      </c>
      <c r="CH59">
        <v>110.31200000000001</v>
      </c>
      <c r="CI59">
        <v>139.85500000000002</v>
      </c>
      <c r="CJ59">
        <v>139.43899999999999</v>
      </c>
      <c r="CK59">
        <v>158.57</v>
      </c>
      <c r="CL59">
        <v>139.22799999999998</v>
      </c>
      <c r="CM59">
        <v>143.38499999999999</v>
      </c>
      <c r="CN59">
        <v>129.05099999999999</v>
      </c>
      <c r="CO59">
        <v>136.51300000000001</v>
      </c>
      <c r="CP59">
        <v>154.69399999999999</v>
      </c>
    </row>
    <row r="60" spans="81:111" s="4" customFormat="1" x14ac:dyDescent="0.2">
      <c r="CE60">
        <v>104.616</v>
      </c>
      <c r="CF60">
        <v>126.325</v>
      </c>
      <c r="CG60">
        <v>169.286</v>
      </c>
      <c r="CH60">
        <v>96.978000000000009</v>
      </c>
      <c r="CI60">
        <v>100.38099999999999</v>
      </c>
      <c r="CJ60">
        <v>136.84900000000002</v>
      </c>
      <c r="CK60">
        <v>74.512</v>
      </c>
      <c r="CL60">
        <v>150.697</v>
      </c>
      <c r="CM60">
        <v>136.209</v>
      </c>
      <c r="CN60">
        <v>119.58799999999999</v>
      </c>
      <c r="CO60">
        <v>123.27499999999999</v>
      </c>
      <c r="CP60">
        <v>169.286</v>
      </c>
    </row>
    <row r="61" spans="81:111" s="4" customFormat="1" x14ac:dyDescent="0.2">
      <c r="CE61"/>
    </row>
    <row r="62" spans="81:111" s="4" customFormat="1" x14ac:dyDescent="0.2"/>
    <row r="63" spans="81:111" s="4" customFormat="1" x14ac:dyDescent="0.2"/>
    <row r="64" spans="81:111" s="4" customFormat="1" x14ac:dyDescent="0.2"/>
    <row r="65" spans="83:83" s="4" customFormat="1" x14ac:dyDescent="0.2">
      <c r="CE65"/>
    </row>
    <row r="66" spans="83:83" s="4" customFormat="1" x14ac:dyDescent="0.2"/>
    <row r="67" spans="83:83" s="4" customFormat="1" x14ac:dyDescent="0.2"/>
    <row r="68" spans="83:83" s="4" customFormat="1" x14ac:dyDescent="0.2"/>
    <row r="69" spans="83:83" s="4" customFormat="1" x14ac:dyDescent="0.2">
      <c r="CE69"/>
    </row>
    <row r="70" spans="83:83" s="4" customFormat="1" x14ac:dyDescent="0.2"/>
    <row r="71" spans="83:83" s="4" customFormat="1" x14ac:dyDescent="0.2"/>
    <row r="72" spans="83:83" s="4" customFormat="1" x14ac:dyDescent="0.2"/>
  </sheetData>
  <mergeCells count="16">
    <mergeCell ref="A1:Q1"/>
    <mergeCell ref="B2:D2"/>
    <mergeCell ref="H2:J2"/>
    <mergeCell ref="N2:Q2"/>
    <mergeCell ref="V2:X2"/>
    <mergeCell ref="BH1:BX1"/>
    <mergeCell ref="BI2:BK2"/>
    <mergeCell ref="BO2:BQ2"/>
    <mergeCell ref="BU2:BX2"/>
    <mergeCell ref="AB2:AD2"/>
    <mergeCell ref="AH2:AK2"/>
    <mergeCell ref="U1:AK1"/>
    <mergeCell ref="AO1:BD1"/>
    <mergeCell ref="AP2:AR2"/>
    <mergeCell ref="AV2:AX2"/>
    <mergeCell ref="BB2:BD2"/>
  </mergeCells>
  <phoneticPr fontId="1" type="noConversion"/>
  <pageMargins left="0.78740157499999996" right="0.78740157499999996" top="0.984251969" bottom="0.984251969" header="0.49212598499999999" footer="0.49212598499999999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684F-F623-49D9-899A-BC9236F6402E}">
  <dimension ref="A1:DY63"/>
  <sheetViews>
    <sheetView topLeftCell="CM43" zoomScaleNormal="100" workbookViewId="0">
      <selection activeCell="CZ79" sqref="CZ79"/>
    </sheetView>
  </sheetViews>
  <sheetFormatPr defaultRowHeight="12.75" x14ac:dyDescent="0.2"/>
  <cols>
    <col min="1" max="1" width="20.28515625" style="5" bestFit="1" customWidth="1"/>
    <col min="2" max="2" width="9.5703125" style="5" bestFit="1" customWidth="1"/>
    <col min="3" max="3" width="9.140625" style="5"/>
    <col min="4" max="4" width="9.5703125" style="5" bestFit="1" customWidth="1"/>
    <col min="5" max="5" width="6.5703125" style="5" bestFit="1" customWidth="1"/>
    <col min="6" max="8" width="4" style="5" customWidth="1"/>
    <col min="9" max="11" width="9.140625" style="5"/>
    <col min="12" max="12" width="6.5703125" style="5" bestFit="1" customWidth="1"/>
    <col min="13" max="15" width="4.28515625" style="5" customWidth="1"/>
    <col min="16" max="22" width="9.140625" style="5"/>
    <col min="23" max="23" width="9.140625" style="6"/>
    <col min="24" max="24" width="20.28515625" style="5" customWidth="1"/>
    <col min="25" max="27" width="9.140625" style="5"/>
    <col min="28" max="28" width="6.5703125" style="5" bestFit="1" customWidth="1"/>
    <col min="29" max="31" width="5" style="5" customWidth="1"/>
    <col min="32" max="35" width="9.140625" style="5"/>
    <col min="36" max="36" width="6.5703125" style="5" bestFit="1" customWidth="1"/>
    <col min="37" max="39" width="5.28515625" style="5" customWidth="1"/>
    <col min="40" max="47" width="9.140625" style="5"/>
    <col min="48" max="48" width="20.28515625" style="5" bestFit="1" customWidth="1"/>
    <col min="49" max="52" width="9.140625" style="5"/>
    <col min="53" max="53" width="6.5703125" style="5" bestFit="1" customWidth="1"/>
    <col min="54" max="56" width="3.28515625" style="5" customWidth="1"/>
    <col min="57" max="59" width="9.140625" style="5"/>
    <col min="60" max="60" width="6.5703125" style="5" bestFit="1" customWidth="1"/>
    <col min="61" max="63" width="4.28515625" style="5" customWidth="1"/>
    <col min="64" max="65" width="9.140625" style="5"/>
    <col min="66" max="66" width="12.5703125" style="5" bestFit="1" customWidth="1"/>
    <col min="67" max="70" width="9.140625" style="5"/>
    <col min="71" max="71" width="23" style="5" bestFit="1" customWidth="1"/>
    <col min="72" max="75" width="9.140625" style="5"/>
    <col min="76" max="76" width="6.5703125" style="5" bestFit="1" customWidth="1"/>
    <col min="77" max="79" width="4.42578125" style="5" customWidth="1"/>
    <col min="80" max="82" width="9.140625" style="5"/>
    <col min="83" max="83" width="6.5703125" style="5" bestFit="1" customWidth="1"/>
    <col min="84" max="86" width="4" style="5" customWidth="1"/>
    <col min="87" max="88" width="9.140625" style="5"/>
    <col min="89" max="89" width="12.5703125" style="5" bestFit="1" customWidth="1"/>
    <col min="90" max="96" width="9.140625" style="5"/>
    <col min="97" max="97" width="21.140625" style="5" bestFit="1" customWidth="1"/>
    <col min="98" max="16384" width="9.140625" style="5"/>
  </cols>
  <sheetData>
    <row r="1" spans="1:129" customFormat="1" ht="25.5" x14ac:dyDescent="0.35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W1" s="1"/>
      <c r="X1" s="36" t="s">
        <v>32</v>
      </c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1"/>
      <c r="AS1" s="1"/>
      <c r="AT1" s="1"/>
      <c r="AU1" s="10"/>
      <c r="AV1" s="36" t="s">
        <v>35</v>
      </c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10"/>
      <c r="BP1" s="10"/>
      <c r="BQ1" s="10"/>
      <c r="BR1" s="10"/>
      <c r="BS1" s="36" t="s">
        <v>36</v>
      </c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R1" t="s">
        <v>31</v>
      </c>
      <c r="CT1" t="s">
        <v>0</v>
      </c>
      <c r="CU1" t="s">
        <v>23</v>
      </c>
      <c r="CV1" t="s">
        <v>1</v>
      </c>
      <c r="CW1" t="s">
        <v>4</v>
      </c>
      <c r="CX1" t="s">
        <v>2</v>
      </c>
      <c r="CY1" t="s">
        <v>40</v>
      </c>
      <c r="CZ1" t="s">
        <v>41</v>
      </c>
      <c r="DA1" t="s">
        <v>3</v>
      </c>
      <c r="DB1" t="s">
        <v>24</v>
      </c>
      <c r="DC1" t="s">
        <v>5</v>
      </c>
      <c r="DD1" t="s">
        <v>25</v>
      </c>
      <c r="DE1" t="s">
        <v>42</v>
      </c>
      <c r="DF1" t="s">
        <v>26</v>
      </c>
      <c r="DG1" t="s">
        <v>10</v>
      </c>
      <c r="DH1" t="s">
        <v>11</v>
      </c>
      <c r="DI1" t="s">
        <v>12</v>
      </c>
      <c r="DJ1" t="s">
        <v>16</v>
      </c>
      <c r="DK1" t="s">
        <v>17</v>
      </c>
      <c r="DL1" t="s">
        <v>7</v>
      </c>
      <c r="DM1" t="s">
        <v>9</v>
      </c>
      <c r="DN1" t="s">
        <v>13</v>
      </c>
      <c r="DO1" t="s">
        <v>14</v>
      </c>
      <c r="DP1" t="s">
        <v>15</v>
      </c>
      <c r="DR1" t="s">
        <v>27</v>
      </c>
      <c r="DS1" t="s">
        <v>18</v>
      </c>
      <c r="DT1" t="s">
        <v>19</v>
      </c>
      <c r="DU1" t="s">
        <v>20</v>
      </c>
      <c r="DV1" t="s">
        <v>21</v>
      </c>
      <c r="DW1" t="s">
        <v>28</v>
      </c>
      <c r="DX1" t="s">
        <v>29</v>
      </c>
      <c r="DY1" t="s">
        <v>30</v>
      </c>
    </row>
    <row r="2" spans="1:129" customFormat="1" ht="17.25" customHeight="1" x14ac:dyDescent="0.25">
      <c r="B2" s="39">
        <v>0</v>
      </c>
      <c r="C2" s="39"/>
      <c r="D2" s="39"/>
      <c r="E2" s="21" t="s">
        <v>22</v>
      </c>
      <c r="F2" s="21" t="s">
        <v>37</v>
      </c>
      <c r="G2" s="21" t="s">
        <v>38</v>
      </c>
      <c r="I2" s="39" t="s">
        <v>33</v>
      </c>
      <c r="J2" s="39"/>
      <c r="K2" s="39"/>
      <c r="L2" s="21" t="s">
        <v>22</v>
      </c>
      <c r="M2" s="21" t="s">
        <v>37</v>
      </c>
      <c r="N2" s="21" t="s">
        <v>38</v>
      </c>
      <c r="O2" s="1"/>
      <c r="P2" s="40" t="s">
        <v>34</v>
      </c>
      <c r="Q2" s="40"/>
      <c r="R2" s="40"/>
      <c r="S2" s="40"/>
      <c r="T2" s="21" t="s">
        <v>22</v>
      </c>
      <c r="U2" s="21" t="s">
        <v>37</v>
      </c>
      <c r="V2" s="21" t="s">
        <v>38</v>
      </c>
      <c r="W2" s="1"/>
      <c r="X2" s="1"/>
      <c r="Y2" s="39">
        <v>0</v>
      </c>
      <c r="Z2" s="39"/>
      <c r="AA2" s="39"/>
      <c r="AB2" s="21" t="s">
        <v>22</v>
      </c>
      <c r="AC2" s="21" t="s">
        <v>37</v>
      </c>
      <c r="AD2" s="21" t="s">
        <v>38</v>
      </c>
      <c r="AE2" s="1"/>
      <c r="AF2" s="40" t="s">
        <v>39</v>
      </c>
      <c r="AG2" s="40"/>
      <c r="AH2" s="40"/>
      <c r="AI2" s="40"/>
      <c r="AJ2" s="21" t="s">
        <v>22</v>
      </c>
      <c r="AK2" s="21" t="s">
        <v>37</v>
      </c>
      <c r="AL2" s="21" t="s">
        <v>38</v>
      </c>
      <c r="AM2" s="8"/>
      <c r="AN2" s="40" t="s">
        <v>34</v>
      </c>
      <c r="AO2" s="40"/>
      <c r="AP2" s="40"/>
      <c r="AQ2" s="40"/>
      <c r="AR2" s="21" t="s">
        <v>22</v>
      </c>
      <c r="AS2" s="21" t="s">
        <v>37</v>
      </c>
      <c r="AT2" s="21" t="s">
        <v>38</v>
      </c>
      <c r="AU2" s="1"/>
      <c r="AV2" s="9"/>
      <c r="AW2" s="39">
        <v>0</v>
      </c>
      <c r="AX2" s="39"/>
      <c r="AY2" s="39"/>
      <c r="AZ2" s="39"/>
      <c r="BA2" s="21" t="s">
        <v>22</v>
      </c>
      <c r="BB2" s="21" t="s">
        <v>37</v>
      </c>
      <c r="BC2" s="21" t="s">
        <v>38</v>
      </c>
      <c r="BD2" s="9"/>
      <c r="BE2" s="39" t="s">
        <v>33</v>
      </c>
      <c r="BF2" s="39"/>
      <c r="BG2" s="39"/>
      <c r="BH2" s="21" t="s">
        <v>22</v>
      </c>
      <c r="BI2" s="21" t="s">
        <v>37</v>
      </c>
      <c r="BJ2" s="21" t="s">
        <v>38</v>
      </c>
      <c r="BK2" s="8"/>
      <c r="BL2" s="39" t="s">
        <v>34</v>
      </c>
      <c r="BM2" s="39"/>
      <c r="BN2" s="39"/>
      <c r="BO2" s="21" t="s">
        <v>22</v>
      </c>
      <c r="BP2" s="21" t="s">
        <v>37</v>
      </c>
      <c r="BQ2" s="21" t="s">
        <v>38</v>
      </c>
      <c r="BR2" s="6"/>
      <c r="BS2" s="6"/>
      <c r="BT2" s="39">
        <v>0</v>
      </c>
      <c r="BU2" s="39"/>
      <c r="BV2" s="39"/>
      <c r="BW2" s="39"/>
      <c r="BX2" s="21" t="s">
        <v>22</v>
      </c>
      <c r="BY2" s="21" t="s">
        <v>37</v>
      </c>
      <c r="BZ2" s="21" t="s">
        <v>38</v>
      </c>
      <c r="CA2" s="7"/>
      <c r="CB2" s="39" t="s">
        <v>33</v>
      </c>
      <c r="CC2" s="39"/>
      <c r="CD2" s="39"/>
      <c r="CE2" s="21" t="s">
        <v>22</v>
      </c>
      <c r="CF2" s="21" t="s">
        <v>37</v>
      </c>
      <c r="CG2" s="21" t="s">
        <v>38</v>
      </c>
      <c r="CH2" s="8"/>
      <c r="CI2" s="39" t="s">
        <v>34</v>
      </c>
      <c r="CJ2" s="39"/>
      <c r="CK2" s="39"/>
      <c r="CL2" s="21" t="s">
        <v>22</v>
      </c>
      <c r="CM2" s="21" t="s">
        <v>37</v>
      </c>
      <c r="CN2" s="21" t="s">
        <v>38</v>
      </c>
      <c r="CS2">
        <v>0</v>
      </c>
      <c r="CT2">
        <v>2.7240000000000002</v>
      </c>
      <c r="CU2">
        <v>5.0000000000000001E-3</v>
      </c>
      <c r="CV2">
        <v>19.52</v>
      </c>
      <c r="CW2">
        <v>20.479000000000003</v>
      </c>
      <c r="CX2">
        <v>1.446</v>
      </c>
      <c r="CY2">
        <v>14.279</v>
      </c>
      <c r="CZ2">
        <v>1.4929999999999999</v>
      </c>
      <c r="DA2">
        <v>0.72799999999999998</v>
      </c>
      <c r="DB2">
        <v>0</v>
      </c>
      <c r="DC2">
        <v>0.96399999999999997</v>
      </c>
      <c r="DD2">
        <v>3.839</v>
      </c>
      <c r="DE2">
        <v>5.0330000000000004</v>
      </c>
      <c r="DF2">
        <v>0.42199999999999999</v>
      </c>
      <c r="DG2">
        <v>1.0429999999999999</v>
      </c>
      <c r="DH2">
        <v>2.1349999999999998</v>
      </c>
      <c r="DI2">
        <v>0.74099999999999999</v>
      </c>
      <c r="DJ2">
        <v>1.458</v>
      </c>
      <c r="DK2">
        <v>3.5659999999999998</v>
      </c>
      <c r="DL2">
        <v>0.27300000000000002</v>
      </c>
      <c r="DM2">
        <v>6.7140000000000004</v>
      </c>
      <c r="DN2">
        <v>0</v>
      </c>
      <c r="DO2">
        <v>5.1779999999999999</v>
      </c>
      <c r="DP2">
        <v>1.2869999999999999</v>
      </c>
      <c r="DR2">
        <v>46.591000000000008</v>
      </c>
      <c r="DS2">
        <v>17.218</v>
      </c>
      <c r="DT2">
        <v>34.668999999999997</v>
      </c>
      <c r="DU2">
        <v>13.745999999999999</v>
      </c>
      <c r="DV2">
        <v>19.773</v>
      </c>
      <c r="DW2">
        <v>0.36955635208516657</v>
      </c>
      <c r="DX2">
        <v>0.49663964925437715</v>
      </c>
      <c r="DY2">
        <v>1.4342040759156807</v>
      </c>
    </row>
    <row r="3" spans="1:129" s="6" customFormat="1" x14ac:dyDescent="0.2">
      <c r="A3" s="11" t="s">
        <v>0</v>
      </c>
      <c r="B3" s="13">
        <v>2.7240000000000002</v>
      </c>
      <c r="C3" s="13">
        <v>0.83499999999999996</v>
      </c>
      <c r="D3" s="13">
        <v>3.363</v>
      </c>
      <c r="E3" s="14">
        <f>B3*0</f>
        <v>0</v>
      </c>
      <c r="F3" s="14">
        <f t="shared" ref="F3:G6" si="0">C3*0</f>
        <v>0</v>
      </c>
      <c r="G3" s="14">
        <f t="shared" si="0"/>
        <v>0</v>
      </c>
      <c r="H3" s="17"/>
      <c r="I3" s="13">
        <v>1.4990000000000001</v>
      </c>
      <c r="J3" s="13">
        <v>2.5059999999999998</v>
      </c>
      <c r="K3" s="13">
        <v>2.9689999999999999</v>
      </c>
      <c r="L3" s="14">
        <f>I3*0</f>
        <v>0</v>
      </c>
      <c r="M3" s="14">
        <f t="shared" ref="M3:M4" si="1">J3*0</f>
        <v>0</v>
      </c>
      <c r="N3" s="14">
        <f t="shared" ref="N3:N4" si="2">K3*0</f>
        <v>0</v>
      </c>
      <c r="O3" s="17"/>
      <c r="P3" s="13">
        <v>1.4990000000000001</v>
      </c>
      <c r="Q3" s="13">
        <v>2.15</v>
      </c>
      <c r="R3" s="13">
        <v>1.669</v>
      </c>
      <c r="S3" s="13">
        <v>5.1319999999999997</v>
      </c>
      <c r="T3" s="14">
        <f>Q3*0</f>
        <v>0</v>
      </c>
      <c r="U3" s="14">
        <f t="shared" ref="U3:U4" si="3">R3*0</f>
        <v>0</v>
      </c>
      <c r="V3" s="14">
        <f t="shared" ref="V3:V4" si="4">S3*0</f>
        <v>0</v>
      </c>
      <c r="W3" s="17"/>
      <c r="X3" s="11" t="s">
        <v>0</v>
      </c>
      <c r="Y3" s="13">
        <v>2.3170000000000002</v>
      </c>
      <c r="Z3" s="13">
        <v>3.363</v>
      </c>
      <c r="AA3" s="13">
        <v>3.6339999999999999</v>
      </c>
      <c r="AB3" s="14">
        <f>Y3*0</f>
        <v>0</v>
      </c>
      <c r="AC3" s="14">
        <f t="shared" ref="AC3:AC4" si="5">Z3*0</f>
        <v>0</v>
      </c>
      <c r="AD3" s="14">
        <f t="shared" ref="AD3:AD4" si="6">AA3*0</f>
        <v>0</v>
      </c>
      <c r="AE3" s="17"/>
      <c r="AF3" s="13">
        <v>3.71</v>
      </c>
      <c r="AG3" s="13">
        <v>1.5009999999999999</v>
      </c>
      <c r="AH3" s="13">
        <v>3.71</v>
      </c>
      <c r="AI3" s="13">
        <v>1.5009999999999999</v>
      </c>
      <c r="AJ3" s="14">
        <f>AG3*0</f>
        <v>0</v>
      </c>
      <c r="AK3" s="14">
        <f t="shared" ref="AK3:AK4" si="7">AH3*0</f>
        <v>0</v>
      </c>
      <c r="AL3" s="14">
        <f t="shared" ref="AL3:AL4" si="8">AI3*0</f>
        <v>0</v>
      </c>
      <c r="AM3" s="17"/>
      <c r="AN3" s="13">
        <v>2.3170000000000002</v>
      </c>
      <c r="AO3" s="13">
        <v>2.2349999999999999</v>
      </c>
      <c r="AP3" s="13">
        <v>1.4039999999999999</v>
      </c>
      <c r="AQ3" s="13">
        <v>3.1389999999999998</v>
      </c>
      <c r="AR3" s="14">
        <f>AO3*0</f>
        <v>0</v>
      </c>
      <c r="AS3" s="14">
        <f t="shared" ref="AS3:AS4" si="9">AP3*0</f>
        <v>0</v>
      </c>
      <c r="AT3" s="14">
        <f t="shared" ref="AT3:AT4" si="10">AQ3*0</f>
        <v>0</v>
      </c>
      <c r="AV3" s="11" t="s">
        <v>0</v>
      </c>
      <c r="AW3" s="13">
        <v>2.7240000000000002</v>
      </c>
      <c r="AX3" s="13">
        <v>1.4510000000000001</v>
      </c>
      <c r="AY3" s="13">
        <v>2.7240000000000002</v>
      </c>
      <c r="AZ3" s="13">
        <v>1.4510000000000001</v>
      </c>
      <c r="BA3" s="14">
        <f>AX3*0</f>
        <v>0</v>
      </c>
      <c r="BB3" s="14">
        <f t="shared" ref="BB3:BB4" si="11">AY3*0</f>
        <v>0</v>
      </c>
      <c r="BC3" s="14">
        <f t="shared" ref="BC3:BC4" si="12">AZ3*0</f>
        <v>0</v>
      </c>
      <c r="BD3" s="17"/>
      <c r="BE3" s="13">
        <v>4.3999999999999997E-2</v>
      </c>
      <c r="BF3" s="13">
        <v>3.71</v>
      </c>
      <c r="BG3" s="13">
        <v>2.798</v>
      </c>
      <c r="BH3" s="14">
        <f>BE3*0</f>
        <v>0</v>
      </c>
      <c r="BI3" s="14">
        <f t="shared" ref="BI3:BI4" si="13">BF3*0</f>
        <v>0</v>
      </c>
      <c r="BJ3" s="14">
        <f t="shared" ref="BJ3:BJ4" si="14">BG3*0</f>
        <v>0</v>
      </c>
      <c r="BK3" s="17"/>
      <c r="BL3" s="13">
        <v>2.3279999999999998</v>
      </c>
      <c r="BM3" s="13">
        <v>0.622</v>
      </c>
      <c r="BN3" s="13">
        <v>1.359</v>
      </c>
      <c r="BO3" s="14">
        <f>BL3*0</f>
        <v>0</v>
      </c>
      <c r="BP3" s="14">
        <f t="shared" ref="BP3:BP4" si="15">BM3*0</f>
        <v>0</v>
      </c>
      <c r="BQ3" s="14">
        <f t="shared" ref="BQ3:BQ4" si="16">BN3*0</f>
        <v>0</v>
      </c>
      <c r="BS3" s="11" t="s">
        <v>0</v>
      </c>
      <c r="BT3" s="13">
        <v>0.79900000000000004</v>
      </c>
      <c r="BU3" s="13">
        <v>0.46700000000000003</v>
      </c>
      <c r="BV3" s="13">
        <v>0.84</v>
      </c>
      <c r="BW3" s="13">
        <v>1.8120000000000001</v>
      </c>
      <c r="BX3" s="14">
        <f>BU3*0</f>
        <v>0</v>
      </c>
      <c r="BY3" s="14">
        <f t="shared" ref="BY3:BY4" si="17">BV3*0</f>
        <v>0</v>
      </c>
      <c r="BZ3" s="14">
        <f t="shared" ref="BZ3:BZ4" si="18">BW3*0</f>
        <v>0</v>
      </c>
      <c r="CA3" s="17"/>
      <c r="CB3" s="13">
        <v>3.8319999999999999</v>
      </c>
      <c r="CC3" s="13">
        <v>0.20799999999999999</v>
      </c>
      <c r="CD3" s="13">
        <v>5.3419999999999996</v>
      </c>
      <c r="CE3" s="14">
        <f>CB3*0</f>
        <v>0</v>
      </c>
      <c r="CF3" s="14">
        <f t="shared" ref="CF3:CF4" si="19">CC3*0</f>
        <v>0</v>
      </c>
      <c r="CG3" s="14">
        <f t="shared" ref="CG3:CG4" si="20">CD3*0</f>
        <v>0</v>
      </c>
      <c r="CH3" s="17"/>
      <c r="CI3" s="13">
        <v>0.63600000000000001</v>
      </c>
      <c r="CJ3" s="13">
        <v>1.23</v>
      </c>
      <c r="CK3" s="13">
        <v>1.6259999999999999</v>
      </c>
      <c r="CL3" s="14">
        <f>CI3*0</f>
        <v>0</v>
      </c>
      <c r="CM3" s="14">
        <f t="shared" ref="CM3:CM4" si="21">CJ3*0</f>
        <v>0</v>
      </c>
      <c r="CN3" s="14">
        <f t="shared" ref="CN3:CN4" si="22">CK3*0</f>
        <v>0</v>
      </c>
      <c r="CT3" s="6">
        <v>0.83499999999999996</v>
      </c>
      <c r="CU3" s="6">
        <v>4.9969999999999999</v>
      </c>
      <c r="CV3" s="6">
        <v>15.898</v>
      </c>
      <c r="CW3" s="6">
        <v>22.603999999999999</v>
      </c>
      <c r="CX3" s="6">
        <v>3.9590000000000001</v>
      </c>
      <c r="CY3" s="6">
        <v>17.777000000000001</v>
      </c>
      <c r="CZ3" s="6">
        <v>0</v>
      </c>
      <c r="DA3" s="6">
        <v>0</v>
      </c>
      <c r="DB3" s="6">
        <v>0</v>
      </c>
      <c r="DC3" s="6">
        <v>0</v>
      </c>
      <c r="DD3" s="6">
        <v>0.97</v>
      </c>
      <c r="DE3" s="6">
        <v>4.8289999999999997</v>
      </c>
      <c r="DF3" s="6">
        <v>0</v>
      </c>
      <c r="DG3" s="6">
        <v>0.36199999999999999</v>
      </c>
      <c r="DH3" s="6">
        <v>2.0649999999999999</v>
      </c>
      <c r="DI3" s="6">
        <v>1.952</v>
      </c>
      <c r="DJ3" s="6">
        <v>2.3420000000000001</v>
      </c>
      <c r="DK3" s="6">
        <v>6.109</v>
      </c>
      <c r="DL3" s="6">
        <v>3.7589999999999999</v>
      </c>
      <c r="DM3" s="6">
        <v>2.9060000000000001</v>
      </c>
      <c r="DN3" s="6">
        <v>3.1680000000000001</v>
      </c>
      <c r="DO3" s="6">
        <v>1.2230000000000001</v>
      </c>
      <c r="DP3" s="6">
        <v>0.434</v>
      </c>
      <c r="DR3" s="6">
        <v>48.143000000000001</v>
      </c>
      <c r="DS3" s="6">
        <v>21.736000000000001</v>
      </c>
      <c r="DT3" s="6">
        <v>30.118999999999996</v>
      </c>
      <c r="DU3" s="6">
        <v>13.8</v>
      </c>
      <c r="DV3" s="6">
        <v>16.318999999999999</v>
      </c>
      <c r="DW3" s="6">
        <v>0.45148827451550588</v>
      </c>
      <c r="DX3" s="6">
        <v>0.72167070619874507</v>
      </c>
      <c r="DY3" s="6">
        <v>1.271530629465039</v>
      </c>
    </row>
    <row r="4" spans="1:129" s="6" customFormat="1" x14ac:dyDescent="0.2">
      <c r="A4" s="11" t="s">
        <v>23</v>
      </c>
      <c r="B4" s="13">
        <v>5.0000000000000001E-3</v>
      </c>
      <c r="C4" s="13">
        <v>4.9969999999999999</v>
      </c>
      <c r="D4" s="13">
        <v>0.94299999999999995</v>
      </c>
      <c r="E4" s="14">
        <f>B4*0</f>
        <v>0</v>
      </c>
      <c r="F4" s="14">
        <f t="shared" si="0"/>
        <v>0</v>
      </c>
      <c r="G4" s="14">
        <f t="shared" si="0"/>
        <v>0</v>
      </c>
      <c r="H4" s="17"/>
      <c r="I4" s="13">
        <v>2.3370000000000002</v>
      </c>
      <c r="J4" s="13">
        <v>1.08</v>
      </c>
      <c r="K4" s="13">
        <v>1.3360000000000001</v>
      </c>
      <c r="L4" s="14">
        <f>I4*0</f>
        <v>0</v>
      </c>
      <c r="M4" s="14">
        <f t="shared" si="1"/>
        <v>0</v>
      </c>
      <c r="N4" s="14">
        <f t="shared" si="2"/>
        <v>0</v>
      </c>
      <c r="O4" s="17"/>
      <c r="P4" s="13">
        <v>2.3370000000000002</v>
      </c>
      <c r="Q4" s="13">
        <v>0</v>
      </c>
      <c r="R4" s="13">
        <v>0</v>
      </c>
      <c r="S4" s="13">
        <v>3.1520000000000001</v>
      </c>
      <c r="T4" s="14">
        <f>Q4*0</f>
        <v>0</v>
      </c>
      <c r="U4" s="14">
        <f t="shared" si="3"/>
        <v>0</v>
      </c>
      <c r="V4" s="14">
        <f t="shared" si="4"/>
        <v>0</v>
      </c>
      <c r="W4" s="17"/>
      <c r="X4" s="11" t="s">
        <v>23</v>
      </c>
      <c r="Y4" s="13">
        <v>0.222</v>
      </c>
      <c r="Z4" s="13">
        <v>0.94299999999999995</v>
      </c>
      <c r="AA4" s="13">
        <v>0</v>
      </c>
      <c r="AB4" s="14">
        <f>Y4*0</f>
        <v>0</v>
      </c>
      <c r="AC4" s="14">
        <f t="shared" si="5"/>
        <v>0</v>
      </c>
      <c r="AD4" s="14">
        <f t="shared" si="6"/>
        <v>0</v>
      </c>
      <c r="AE4" s="17"/>
      <c r="AF4" s="13">
        <v>0.54400000000000004</v>
      </c>
      <c r="AG4" s="13">
        <v>0.115</v>
      </c>
      <c r="AH4" s="13">
        <v>0.54400000000000004</v>
      </c>
      <c r="AI4" s="13">
        <v>0.115</v>
      </c>
      <c r="AJ4" s="14">
        <f>AG4*0</f>
        <v>0</v>
      </c>
      <c r="AK4" s="14">
        <f t="shared" si="7"/>
        <v>0</v>
      </c>
      <c r="AL4" s="14">
        <f t="shared" si="8"/>
        <v>0</v>
      </c>
      <c r="AM4" s="17"/>
      <c r="AN4" s="13">
        <v>0.222</v>
      </c>
      <c r="AO4" s="13">
        <v>0</v>
      </c>
      <c r="AP4" s="13">
        <v>0</v>
      </c>
      <c r="AQ4" s="13">
        <v>0</v>
      </c>
      <c r="AR4" s="14">
        <f>AO4*0</f>
        <v>0</v>
      </c>
      <c r="AS4" s="14">
        <f t="shared" si="9"/>
        <v>0</v>
      </c>
      <c r="AT4" s="14">
        <f t="shared" si="10"/>
        <v>0</v>
      </c>
      <c r="AV4" s="11" t="s">
        <v>23</v>
      </c>
      <c r="AW4" s="13">
        <v>5.0000000000000001E-3</v>
      </c>
      <c r="AX4" s="13">
        <v>3.2610000000000001</v>
      </c>
      <c r="AY4" s="13">
        <v>5.0000000000000001E-3</v>
      </c>
      <c r="AZ4" s="13">
        <v>3.2610000000000001</v>
      </c>
      <c r="BA4" s="14">
        <f>AX4*0</f>
        <v>0</v>
      </c>
      <c r="BB4" s="14">
        <f t="shared" si="11"/>
        <v>0</v>
      </c>
      <c r="BC4" s="14">
        <f t="shared" si="12"/>
        <v>0</v>
      </c>
      <c r="BD4" s="17"/>
      <c r="BE4" s="13">
        <v>2.6240000000000001</v>
      </c>
      <c r="BF4" s="13">
        <v>0.54400000000000004</v>
      </c>
      <c r="BG4" s="13">
        <v>0.96099999999999997</v>
      </c>
      <c r="BH4" s="14">
        <f>BE4*0</f>
        <v>0</v>
      </c>
      <c r="BI4" s="14">
        <f t="shared" si="13"/>
        <v>0</v>
      </c>
      <c r="BJ4" s="14">
        <f t="shared" si="14"/>
        <v>0</v>
      </c>
      <c r="BK4" s="17"/>
      <c r="BL4" s="13">
        <v>0.93200000000000005</v>
      </c>
      <c r="BM4" s="13">
        <v>0</v>
      </c>
      <c r="BN4" s="13">
        <v>1.589</v>
      </c>
      <c r="BO4" s="14">
        <f>BL4*0</f>
        <v>0</v>
      </c>
      <c r="BP4" s="14">
        <f t="shared" si="15"/>
        <v>0</v>
      </c>
      <c r="BQ4" s="14">
        <f t="shared" si="16"/>
        <v>0</v>
      </c>
      <c r="BS4" s="11" t="s">
        <v>23</v>
      </c>
      <c r="BT4" s="13">
        <v>2.9249999999999998</v>
      </c>
      <c r="BU4" s="13">
        <v>1.2170000000000001</v>
      </c>
      <c r="BV4" s="13">
        <v>0</v>
      </c>
      <c r="BW4" s="13">
        <v>0</v>
      </c>
      <c r="BX4" s="14">
        <f>BU4*0</f>
        <v>0</v>
      </c>
      <c r="BY4" s="14">
        <f t="shared" si="17"/>
        <v>0</v>
      </c>
      <c r="BZ4" s="14">
        <f t="shared" si="18"/>
        <v>0</v>
      </c>
      <c r="CA4" s="17"/>
      <c r="CB4" s="13">
        <v>1.4990000000000001</v>
      </c>
      <c r="CC4" s="13">
        <v>0</v>
      </c>
      <c r="CD4" s="13">
        <v>5.7000000000000002E-2</v>
      </c>
      <c r="CE4" s="14">
        <f>CB4*0</f>
        <v>0</v>
      </c>
      <c r="CF4" s="14">
        <f t="shared" si="19"/>
        <v>0</v>
      </c>
      <c r="CG4" s="14">
        <f t="shared" si="20"/>
        <v>0</v>
      </c>
      <c r="CH4" s="17"/>
      <c r="CI4" s="13">
        <v>0</v>
      </c>
      <c r="CJ4" s="13">
        <v>0</v>
      </c>
      <c r="CK4" s="13">
        <v>0</v>
      </c>
      <c r="CL4" s="14">
        <f>CI4*0</f>
        <v>0</v>
      </c>
      <c r="CM4" s="14">
        <f t="shared" si="21"/>
        <v>0</v>
      </c>
      <c r="CN4" s="14">
        <f t="shared" si="22"/>
        <v>0</v>
      </c>
      <c r="CT4" s="6">
        <v>3.363</v>
      </c>
      <c r="CU4" s="6">
        <v>0.94299999999999995</v>
      </c>
      <c r="CV4" s="6">
        <v>21.344999999999999</v>
      </c>
      <c r="CW4" s="6">
        <v>9.1509999999999998</v>
      </c>
      <c r="CX4" s="6">
        <v>7.4850000000000003</v>
      </c>
      <c r="CY4" s="6">
        <v>22.221</v>
      </c>
      <c r="CZ4" s="6">
        <v>0.76400000000000001</v>
      </c>
      <c r="DA4" s="6">
        <v>0.34300000000000003</v>
      </c>
      <c r="DB4" s="6">
        <v>0.55600000000000005</v>
      </c>
      <c r="DC4" s="6">
        <v>6.16</v>
      </c>
      <c r="DD4" s="6">
        <v>3.2280000000000002</v>
      </c>
      <c r="DE4" s="6">
        <v>3.0609999999999999</v>
      </c>
      <c r="DF4" s="6">
        <v>0.36499999999999999</v>
      </c>
      <c r="DG4" s="6">
        <v>1.601</v>
      </c>
      <c r="DH4" s="6">
        <v>3.1349999999999998</v>
      </c>
      <c r="DI4" s="6">
        <v>1.853</v>
      </c>
      <c r="DJ4" s="6">
        <v>3.7650000000000001</v>
      </c>
      <c r="DK4" s="6">
        <v>6.0359999999999996</v>
      </c>
      <c r="DL4" s="6">
        <v>0.39400000000000002</v>
      </c>
      <c r="DM4" s="6">
        <v>1.1619999999999999</v>
      </c>
      <c r="DN4" s="6">
        <v>0.23100000000000001</v>
      </c>
      <c r="DO4" s="6">
        <v>0.38900000000000001</v>
      </c>
      <c r="DP4" s="6">
        <v>1.03</v>
      </c>
      <c r="DR4" s="6">
        <v>35.223999999999997</v>
      </c>
      <c r="DS4" s="6">
        <v>30.47</v>
      </c>
      <c r="DT4" s="6">
        <v>34.310000000000009</v>
      </c>
      <c r="DU4" s="6">
        <v>26.041999999999998</v>
      </c>
      <c r="DV4" s="6">
        <v>7.0040000000000004</v>
      </c>
      <c r="DW4" s="6">
        <v>0.86503520327049743</v>
      </c>
      <c r="DX4" s="6">
        <v>0.88807927717866486</v>
      </c>
      <c r="DY4" s="6">
        <v>0.41181764997074838</v>
      </c>
    </row>
    <row r="5" spans="1:129" s="6" customFormat="1" x14ac:dyDescent="0.2">
      <c r="A5" s="11" t="s">
        <v>1</v>
      </c>
      <c r="B5" s="13">
        <v>19.52</v>
      </c>
      <c r="C5" s="13">
        <v>15.898</v>
      </c>
      <c r="D5" s="13">
        <v>21.344999999999999</v>
      </c>
      <c r="E5" s="14">
        <f>B5*0</f>
        <v>0</v>
      </c>
      <c r="F5" s="14">
        <f>C5*0</f>
        <v>0</v>
      </c>
      <c r="G5" s="14">
        <f>D5*0</f>
        <v>0</v>
      </c>
      <c r="H5" s="17"/>
      <c r="I5" s="13">
        <v>28.898</v>
      </c>
      <c r="J5" s="13">
        <v>13.571</v>
      </c>
      <c r="K5" s="13">
        <v>11.795</v>
      </c>
      <c r="L5" s="14">
        <f>I5*0</f>
        <v>0</v>
      </c>
      <c r="M5" s="14">
        <f>J5*0</f>
        <v>0</v>
      </c>
      <c r="N5" s="14">
        <f>K5*0</f>
        <v>0</v>
      </c>
      <c r="O5" s="17"/>
      <c r="P5" s="13">
        <v>28.898</v>
      </c>
      <c r="Q5" s="13">
        <v>19.731000000000002</v>
      </c>
      <c r="R5" s="13">
        <v>17.13</v>
      </c>
      <c r="S5" s="13">
        <v>25.347999999999999</v>
      </c>
      <c r="T5" s="14">
        <f>Q5*0</f>
        <v>0</v>
      </c>
      <c r="U5" s="14">
        <f>R5*0</f>
        <v>0</v>
      </c>
      <c r="V5" s="14">
        <f>S5*0</f>
        <v>0</v>
      </c>
      <c r="W5" s="17"/>
      <c r="X5" s="11" t="s">
        <v>1</v>
      </c>
      <c r="Y5" s="13">
        <v>23.507000000000001</v>
      </c>
      <c r="Z5" s="13">
        <v>21.344999999999999</v>
      </c>
      <c r="AA5" s="13">
        <v>25.641999999999999</v>
      </c>
      <c r="AB5" s="14">
        <f>Y5*0</f>
        <v>0</v>
      </c>
      <c r="AC5" s="14">
        <f>Z5*0</f>
        <v>0</v>
      </c>
      <c r="AD5" s="14">
        <f>AA5*0</f>
        <v>0</v>
      </c>
      <c r="AE5" s="17"/>
      <c r="AF5" s="13">
        <v>20.408000000000001</v>
      </c>
      <c r="AG5" s="13">
        <v>17.646000000000001</v>
      </c>
      <c r="AH5" s="13">
        <v>20.408000000000001</v>
      </c>
      <c r="AI5" s="13">
        <v>17.646000000000001</v>
      </c>
      <c r="AJ5" s="14">
        <f>AG5*0</f>
        <v>0</v>
      </c>
      <c r="AK5" s="14">
        <f>AH5*0</f>
        <v>0</v>
      </c>
      <c r="AL5" s="14">
        <f>AI5*0</f>
        <v>0</v>
      </c>
      <c r="AM5" s="17"/>
      <c r="AN5" s="13">
        <v>23.507000000000001</v>
      </c>
      <c r="AO5" s="13">
        <v>18.529</v>
      </c>
      <c r="AP5" s="13">
        <v>11.388999999999999</v>
      </c>
      <c r="AQ5" s="13">
        <v>9.4329999999999998</v>
      </c>
      <c r="AR5" s="14">
        <f>AO5*0</f>
        <v>0</v>
      </c>
      <c r="AS5" s="14">
        <f>AP5*0</f>
        <v>0</v>
      </c>
      <c r="AT5" s="14">
        <f>AQ5*0</f>
        <v>0</v>
      </c>
      <c r="AV5" s="11" t="s">
        <v>1</v>
      </c>
      <c r="AW5" s="13">
        <v>19.52</v>
      </c>
      <c r="AX5" s="13">
        <v>5.5430000000000001</v>
      </c>
      <c r="AY5" s="13">
        <v>19.52</v>
      </c>
      <c r="AZ5" s="13">
        <v>5.5430000000000001</v>
      </c>
      <c r="BA5" s="14">
        <f>AX5*0</f>
        <v>0</v>
      </c>
      <c r="BB5" s="14">
        <f>AY5*0</f>
        <v>0</v>
      </c>
      <c r="BC5" s="14">
        <f>AZ5*0</f>
        <v>0</v>
      </c>
      <c r="BD5" s="17"/>
      <c r="BE5" s="13">
        <v>15.382999999999999</v>
      </c>
      <c r="BF5" s="13">
        <v>20.408000000000001</v>
      </c>
      <c r="BG5" s="13">
        <v>20.844000000000001</v>
      </c>
      <c r="BH5" s="14">
        <f>BE5*0</f>
        <v>0</v>
      </c>
      <c r="BI5" s="14">
        <f>BF5*0</f>
        <v>0</v>
      </c>
      <c r="BJ5" s="14">
        <f>BG5*0</f>
        <v>0</v>
      </c>
      <c r="BK5" s="17"/>
      <c r="BL5" s="13">
        <v>18.648</v>
      </c>
      <c r="BM5" s="13">
        <v>21.315000000000001</v>
      </c>
      <c r="BN5" s="13">
        <v>11.574999999999999</v>
      </c>
      <c r="BO5" s="14">
        <f>BL5*0</f>
        <v>0</v>
      </c>
      <c r="BP5" s="14">
        <f>BM5*0</f>
        <v>0</v>
      </c>
      <c r="BQ5" s="14">
        <f>BN5*0</f>
        <v>0</v>
      </c>
      <c r="BS5" s="11" t="s">
        <v>1</v>
      </c>
      <c r="BT5" s="13">
        <v>14.891</v>
      </c>
      <c r="BU5" s="13">
        <v>10.419</v>
      </c>
      <c r="BV5" s="13">
        <v>11.051</v>
      </c>
      <c r="BW5" s="13">
        <v>13.028</v>
      </c>
      <c r="BX5" s="14">
        <f>BU5*0</f>
        <v>0</v>
      </c>
      <c r="BY5" s="14">
        <f>BV5*0</f>
        <v>0</v>
      </c>
      <c r="BZ5" s="14">
        <f>BW5*0</f>
        <v>0</v>
      </c>
      <c r="CA5" s="17"/>
      <c r="CB5" s="13">
        <v>28.6</v>
      </c>
      <c r="CC5" s="13">
        <v>17.510999999999999</v>
      </c>
      <c r="CD5" s="13">
        <v>12.087</v>
      </c>
      <c r="CE5" s="14">
        <f>CB5*0</f>
        <v>0</v>
      </c>
      <c r="CF5" s="14">
        <f>CC5*0</f>
        <v>0</v>
      </c>
      <c r="CG5" s="14">
        <f>CD5*0</f>
        <v>0</v>
      </c>
      <c r="CH5" s="17"/>
      <c r="CI5" s="13">
        <v>13.462999999999999</v>
      </c>
      <c r="CJ5" s="13">
        <v>8.8309999999999995</v>
      </c>
      <c r="CK5" s="13">
        <v>9.6560000000000006</v>
      </c>
      <c r="CL5" s="14">
        <f>CI5*0</f>
        <v>0</v>
      </c>
      <c r="CM5" s="14">
        <f>CJ5*0</f>
        <v>0</v>
      </c>
      <c r="CN5" s="14">
        <f>CK5*0</f>
        <v>0</v>
      </c>
    </row>
    <row r="6" spans="1:129" s="6" customFormat="1" x14ac:dyDescent="0.2">
      <c r="A6" s="11" t="s">
        <v>4</v>
      </c>
      <c r="B6" s="13">
        <v>20.479000000000003</v>
      </c>
      <c r="C6" s="13">
        <v>22.603999999999999</v>
      </c>
      <c r="D6" s="13">
        <v>9.1509999999999998</v>
      </c>
      <c r="E6" s="14">
        <f>B6*0</f>
        <v>0</v>
      </c>
      <c r="F6" s="14">
        <f t="shared" si="0"/>
        <v>0</v>
      </c>
      <c r="G6" s="14">
        <f t="shared" si="0"/>
        <v>0</v>
      </c>
      <c r="H6" s="17"/>
      <c r="I6" s="13">
        <v>22.326000000000001</v>
      </c>
      <c r="J6" s="13">
        <v>20.327999999999999</v>
      </c>
      <c r="K6" s="13">
        <v>22.896999999999998</v>
      </c>
      <c r="L6" s="14">
        <f>I6*0</f>
        <v>0</v>
      </c>
      <c r="M6" s="14">
        <f t="shared" ref="M6" si="23">J6*0</f>
        <v>0</v>
      </c>
      <c r="N6" s="14">
        <f t="shared" ref="N6" si="24">K6*0</f>
        <v>0</v>
      </c>
      <c r="O6" s="17"/>
      <c r="P6" s="13">
        <v>22.326000000000001</v>
      </c>
      <c r="Q6" s="13">
        <v>23.372999999999998</v>
      </c>
      <c r="R6" s="13">
        <v>31.654000000000003</v>
      </c>
      <c r="S6" s="13">
        <v>21.125999999999998</v>
      </c>
      <c r="T6" s="14">
        <f>Q6*0</f>
        <v>0</v>
      </c>
      <c r="U6" s="14">
        <f t="shared" ref="U6" si="25">R6*0</f>
        <v>0</v>
      </c>
      <c r="V6" s="14">
        <f t="shared" ref="V6" si="26">S6*0</f>
        <v>0</v>
      </c>
      <c r="W6" s="17"/>
      <c r="X6" s="11" t="s">
        <v>4</v>
      </c>
      <c r="Y6" s="13">
        <v>6.6619999999999999</v>
      </c>
      <c r="Z6" s="13">
        <v>9.1509999999999998</v>
      </c>
      <c r="AA6" s="13">
        <v>13.589</v>
      </c>
      <c r="AB6" s="14">
        <f>Y6*0</f>
        <v>0</v>
      </c>
      <c r="AC6" s="14">
        <f t="shared" ref="AC6" si="27">Z6*0</f>
        <v>0</v>
      </c>
      <c r="AD6" s="14">
        <f t="shared" ref="AD6" si="28">AA6*0</f>
        <v>0</v>
      </c>
      <c r="AE6" s="17"/>
      <c r="AF6" s="13">
        <v>4.952</v>
      </c>
      <c r="AG6" s="13">
        <v>19.198999999999998</v>
      </c>
      <c r="AH6" s="13">
        <v>4.952</v>
      </c>
      <c r="AI6" s="13">
        <v>19.198999999999998</v>
      </c>
      <c r="AJ6" s="14">
        <f>AG6*0</f>
        <v>0</v>
      </c>
      <c r="AK6" s="14">
        <f t="shared" ref="AK6" si="29">AH6*0</f>
        <v>0</v>
      </c>
      <c r="AL6" s="14">
        <f t="shared" ref="AL6" si="30">AI6*0</f>
        <v>0</v>
      </c>
      <c r="AM6" s="17"/>
      <c r="AN6" s="13">
        <v>6.6619999999999999</v>
      </c>
      <c r="AO6" s="13">
        <v>28.828000000000003</v>
      </c>
      <c r="AP6" s="13">
        <v>25.048999999999999</v>
      </c>
      <c r="AQ6" s="13">
        <v>18.832999999999998</v>
      </c>
      <c r="AR6" s="14">
        <f>AO6*0</f>
        <v>0</v>
      </c>
      <c r="AS6" s="14">
        <f t="shared" ref="AS6" si="31">AP6*0</f>
        <v>0</v>
      </c>
      <c r="AT6" s="14">
        <f t="shared" ref="AT6" si="32">AQ6*0</f>
        <v>0</v>
      </c>
      <c r="AV6" s="11" t="s">
        <v>4</v>
      </c>
      <c r="AW6" s="13">
        <v>20.479000000000003</v>
      </c>
      <c r="AX6" s="13">
        <v>19.079999999999998</v>
      </c>
      <c r="AY6" s="13">
        <v>20.479000000000003</v>
      </c>
      <c r="AZ6" s="13">
        <v>19.079999999999998</v>
      </c>
      <c r="BA6" s="14">
        <f>AX6*0</f>
        <v>0</v>
      </c>
      <c r="BB6" s="14">
        <f t="shared" ref="BB6" si="33">AY6*0</f>
        <v>0</v>
      </c>
      <c r="BC6" s="14">
        <f t="shared" ref="BC6" si="34">AZ6*0</f>
        <v>0</v>
      </c>
      <c r="BD6" s="17"/>
      <c r="BE6" s="13">
        <v>20.773</v>
      </c>
      <c r="BF6" s="13">
        <v>4.952</v>
      </c>
      <c r="BG6" s="13">
        <v>19.66</v>
      </c>
      <c r="BH6" s="14">
        <f>BE6*0</f>
        <v>0</v>
      </c>
      <c r="BI6" s="14">
        <f t="shared" ref="BI6" si="35">BF6*0</f>
        <v>0</v>
      </c>
      <c r="BJ6" s="14">
        <f t="shared" ref="BJ6" si="36">BG6*0</f>
        <v>0</v>
      </c>
      <c r="BK6" s="17"/>
      <c r="BL6" s="13">
        <v>25.906000000000002</v>
      </c>
      <c r="BM6" s="13">
        <v>23.555999999999997</v>
      </c>
      <c r="BN6" s="13">
        <v>17.708000000000002</v>
      </c>
      <c r="BO6" s="14">
        <f>BL6*0</f>
        <v>0</v>
      </c>
      <c r="BP6" s="14">
        <f t="shared" ref="BP6" si="37">BM6*0</f>
        <v>0</v>
      </c>
      <c r="BQ6" s="14">
        <f t="shared" ref="BQ6" si="38">BN6*0</f>
        <v>0</v>
      </c>
      <c r="BS6" s="11" t="s">
        <v>4</v>
      </c>
      <c r="BT6" s="13">
        <v>16.079999999999998</v>
      </c>
      <c r="BU6" s="13">
        <v>17.916</v>
      </c>
      <c r="BV6" s="13">
        <v>21.279</v>
      </c>
      <c r="BW6" s="13">
        <v>13.909000000000001</v>
      </c>
      <c r="BX6" s="14">
        <f>BU6*0</f>
        <v>0</v>
      </c>
      <c r="BY6" s="14">
        <f t="shared" ref="BY6" si="39">BV6*0</f>
        <v>0</v>
      </c>
      <c r="BZ6" s="14">
        <f t="shared" ref="BZ6" si="40">BW6*0</f>
        <v>0</v>
      </c>
      <c r="CA6" s="17"/>
      <c r="CB6" s="13">
        <v>33.183999999999997</v>
      </c>
      <c r="CC6" s="13">
        <v>25.142000000000003</v>
      </c>
      <c r="CD6" s="13">
        <v>18.045000000000002</v>
      </c>
      <c r="CE6" s="14">
        <f>CB6*0</f>
        <v>0</v>
      </c>
      <c r="CF6" s="14">
        <f t="shared" ref="CF6" si="41">CC6*0</f>
        <v>0</v>
      </c>
      <c r="CG6" s="14">
        <f t="shared" ref="CG6" si="42">CD6*0</f>
        <v>0</v>
      </c>
      <c r="CH6" s="17"/>
      <c r="CI6" s="13">
        <v>31.368000000000002</v>
      </c>
      <c r="CJ6" s="13">
        <v>17.724</v>
      </c>
      <c r="CK6" s="13">
        <v>26.977</v>
      </c>
      <c r="CL6" s="14">
        <f>CI6*0</f>
        <v>0</v>
      </c>
      <c r="CM6" s="14">
        <f t="shared" ref="CM6" si="43">CJ6*0</f>
        <v>0</v>
      </c>
      <c r="CN6" s="14">
        <f t="shared" ref="CN6" si="44">CK6*0</f>
        <v>0</v>
      </c>
      <c r="CS6" s="6" t="s">
        <v>33</v>
      </c>
      <c r="CT6" s="6">
        <v>1.4990000000000001</v>
      </c>
      <c r="CU6" s="6">
        <v>2.3370000000000002</v>
      </c>
      <c r="CV6" s="6">
        <v>28.898</v>
      </c>
      <c r="CW6" s="6">
        <v>22.326000000000001</v>
      </c>
      <c r="CX6" s="6">
        <v>1.95</v>
      </c>
      <c r="CY6" s="6">
        <v>16.143999999999998</v>
      </c>
      <c r="CZ6" s="6">
        <v>0</v>
      </c>
      <c r="DA6" s="6">
        <v>0</v>
      </c>
      <c r="DB6" s="6">
        <v>0</v>
      </c>
      <c r="DC6" s="6">
        <v>0</v>
      </c>
      <c r="DD6" s="6">
        <v>1.0900000000000001</v>
      </c>
      <c r="DE6" s="6">
        <v>5.8849999999999998</v>
      </c>
      <c r="DF6" s="6">
        <v>0</v>
      </c>
      <c r="DG6" s="6">
        <v>1.508</v>
      </c>
      <c r="DH6" s="6">
        <v>0</v>
      </c>
      <c r="DI6" s="6">
        <v>0</v>
      </c>
      <c r="DJ6" s="6">
        <v>5.8999999999999997E-2</v>
      </c>
      <c r="DK6" s="6">
        <v>2.9319999999999999</v>
      </c>
      <c r="DL6" s="6">
        <v>2.8879999999999999</v>
      </c>
      <c r="DM6" s="6">
        <v>2.633</v>
      </c>
      <c r="DN6" s="6">
        <v>1.9750000000000001</v>
      </c>
      <c r="DO6" s="6">
        <v>0</v>
      </c>
      <c r="DP6" s="6">
        <v>1.631</v>
      </c>
      <c r="DR6" s="6">
        <v>61.119000000000007</v>
      </c>
      <c r="DS6" s="6">
        <v>18.093999999999998</v>
      </c>
      <c r="DT6" s="6">
        <v>20.601000000000003</v>
      </c>
      <c r="DU6" s="6">
        <v>5.5890000000000004</v>
      </c>
      <c r="DV6" s="6">
        <v>15.011999999999999</v>
      </c>
      <c r="DW6" s="6">
        <v>0.29604541959128905</v>
      </c>
      <c r="DX6" s="6">
        <v>0.87830687830687804</v>
      </c>
      <c r="DY6" s="6">
        <v>1.38292864222002</v>
      </c>
    </row>
    <row r="7" spans="1:129" s="6" customFormat="1" x14ac:dyDescent="0.2">
      <c r="A7" s="11" t="s">
        <v>2</v>
      </c>
      <c r="B7" s="13">
        <v>1.446</v>
      </c>
      <c r="C7" s="13">
        <v>3.9590000000000001</v>
      </c>
      <c r="D7" s="13">
        <v>7.4850000000000003</v>
      </c>
      <c r="E7" s="14">
        <f>B7*1</f>
        <v>1.446</v>
      </c>
      <c r="F7" s="14">
        <f t="shared" ref="F7:G9" si="45">C7*1</f>
        <v>3.9590000000000001</v>
      </c>
      <c r="G7" s="14">
        <f t="shared" si="45"/>
        <v>7.4850000000000003</v>
      </c>
      <c r="H7" s="17"/>
      <c r="I7" s="13">
        <v>1.95</v>
      </c>
      <c r="J7" s="13">
        <v>4.569</v>
      </c>
      <c r="K7" s="13">
        <v>10.129000000000001</v>
      </c>
      <c r="L7" s="14">
        <f>I7*1</f>
        <v>1.95</v>
      </c>
      <c r="M7" s="14">
        <f t="shared" ref="M7:M9" si="46">J7*1</f>
        <v>4.569</v>
      </c>
      <c r="N7" s="14">
        <f t="shared" ref="N7:N9" si="47">K7*1</f>
        <v>10.129000000000001</v>
      </c>
      <c r="O7" s="17"/>
      <c r="P7" s="13">
        <v>16.96</v>
      </c>
      <c r="Q7" s="13">
        <v>10.513</v>
      </c>
      <c r="R7" s="13">
        <v>7.9619999999999997</v>
      </c>
      <c r="S7" s="13">
        <v>17.908999999999999</v>
      </c>
      <c r="T7" s="14">
        <f>Q7*1</f>
        <v>10.513</v>
      </c>
      <c r="U7" s="14">
        <f t="shared" ref="U7:U9" si="48">R7*1</f>
        <v>7.9619999999999997</v>
      </c>
      <c r="V7" s="14">
        <f t="shared" ref="V7:V9" si="49">S7*1</f>
        <v>17.908999999999999</v>
      </c>
      <c r="W7" s="17"/>
      <c r="X7" s="11" t="s">
        <v>2</v>
      </c>
      <c r="Y7" s="13">
        <v>5.4429999999999996</v>
      </c>
      <c r="Z7" s="13">
        <v>7.4850000000000003</v>
      </c>
      <c r="AA7" s="13">
        <v>8.48</v>
      </c>
      <c r="AB7" s="14">
        <f>Y7*1</f>
        <v>5.4429999999999996</v>
      </c>
      <c r="AC7" s="14">
        <f t="shared" ref="AC7:AC9" si="50">Z7*1</f>
        <v>7.4850000000000003</v>
      </c>
      <c r="AD7" s="14">
        <f t="shared" ref="AD7:AD9" si="51">AA7*1</f>
        <v>8.48</v>
      </c>
      <c r="AE7" s="17"/>
      <c r="AF7" s="13">
        <v>13.402000000000001</v>
      </c>
      <c r="AG7" s="13">
        <v>3.7759999999999998</v>
      </c>
      <c r="AH7" s="13">
        <v>13.402000000000001</v>
      </c>
      <c r="AI7" s="13">
        <v>3.7759999999999998</v>
      </c>
      <c r="AJ7" s="14">
        <f>AG7*1</f>
        <v>3.7759999999999998</v>
      </c>
      <c r="AK7" s="14">
        <f t="shared" ref="AK7:AK9" si="52">AH7*1</f>
        <v>13.402000000000001</v>
      </c>
      <c r="AL7" s="14">
        <f t="shared" ref="AL7:AL9" si="53">AI7*1</f>
        <v>3.7759999999999998</v>
      </c>
      <c r="AM7" s="17"/>
      <c r="AN7" s="13">
        <v>5.4429999999999996</v>
      </c>
      <c r="AO7" s="13">
        <v>2.875</v>
      </c>
      <c r="AP7" s="13">
        <v>0</v>
      </c>
      <c r="AQ7" s="13">
        <v>2.58</v>
      </c>
      <c r="AR7" s="14">
        <f>AO7*1</f>
        <v>2.875</v>
      </c>
      <c r="AS7" s="14">
        <f t="shared" ref="AS7:AS9" si="54">AP7*1</f>
        <v>0</v>
      </c>
      <c r="AT7" s="14">
        <f t="shared" ref="AT7:AT9" si="55">AQ7*1</f>
        <v>2.58</v>
      </c>
      <c r="AV7" s="11" t="s">
        <v>2</v>
      </c>
      <c r="AW7" s="13">
        <v>1.446</v>
      </c>
      <c r="AX7" s="13">
        <v>0</v>
      </c>
      <c r="AY7" s="13">
        <v>1.446</v>
      </c>
      <c r="AZ7" s="13">
        <v>0</v>
      </c>
      <c r="BA7" s="14">
        <f>AX7*1</f>
        <v>0</v>
      </c>
      <c r="BB7" s="14">
        <f t="shared" ref="BB7:BB9" si="56">AY7*1</f>
        <v>1.446</v>
      </c>
      <c r="BC7" s="14">
        <f t="shared" ref="BC7:BC9" si="57">AZ7*1</f>
        <v>0</v>
      </c>
      <c r="BD7" s="17"/>
      <c r="BE7" s="13">
        <v>5.7789999999999999</v>
      </c>
      <c r="BF7" s="13">
        <v>13.402000000000001</v>
      </c>
      <c r="BG7" s="13">
        <v>11.983000000000001</v>
      </c>
      <c r="BH7" s="14">
        <f>BE7*1</f>
        <v>5.7789999999999999</v>
      </c>
      <c r="BI7" s="14">
        <f t="shared" ref="BI7:BI9" si="58">BF7*1</f>
        <v>13.402000000000001</v>
      </c>
      <c r="BJ7" s="14">
        <f t="shared" ref="BJ7:BJ9" si="59">BG7*1</f>
        <v>11.983000000000001</v>
      </c>
      <c r="BK7" s="17"/>
      <c r="BL7" s="13">
        <v>0.63700000000000001</v>
      </c>
      <c r="BM7" s="13">
        <v>4.4489999999999998</v>
      </c>
      <c r="BN7" s="13">
        <v>9.6129999999999995</v>
      </c>
      <c r="BO7" s="14">
        <f>BL7*1</f>
        <v>0.63700000000000001</v>
      </c>
      <c r="BP7" s="14">
        <f t="shared" ref="BP7:BP9" si="60">BM7*1</f>
        <v>4.4489999999999998</v>
      </c>
      <c r="BQ7" s="14">
        <f t="shared" ref="BQ7:BQ9" si="61">BN7*1</f>
        <v>9.6129999999999995</v>
      </c>
      <c r="BS7" s="11" t="s">
        <v>2</v>
      </c>
      <c r="BT7" s="13">
        <v>7.9460000000000006</v>
      </c>
      <c r="BU7" s="13">
        <v>1.4239999999999999</v>
      </c>
      <c r="BV7" s="13">
        <v>1.9990000000000001</v>
      </c>
      <c r="BW7" s="13">
        <v>2.4729999999999999</v>
      </c>
      <c r="BX7" s="14">
        <f>BU7*1</f>
        <v>1.4239999999999999</v>
      </c>
      <c r="BY7" s="14">
        <f t="shared" ref="BY7:BY9" si="62">BV7*1</f>
        <v>1.9990000000000001</v>
      </c>
      <c r="BZ7" s="14">
        <f t="shared" ref="BZ7:BZ9" si="63">BW7*1</f>
        <v>2.4729999999999999</v>
      </c>
      <c r="CA7" s="17"/>
      <c r="CB7" s="13">
        <v>4.8220000000000001</v>
      </c>
      <c r="CC7" s="13">
        <v>0</v>
      </c>
      <c r="CD7" s="13">
        <v>4.7069999999999999</v>
      </c>
      <c r="CE7" s="14">
        <f>CB7*1</f>
        <v>4.8220000000000001</v>
      </c>
      <c r="CF7" s="14">
        <f t="shared" ref="CF7:CF9" si="64">CC7*1</f>
        <v>0</v>
      </c>
      <c r="CG7" s="14">
        <f t="shared" ref="CG7:CG9" si="65">CD7*1</f>
        <v>4.7069999999999999</v>
      </c>
      <c r="CH7" s="17"/>
      <c r="CI7" s="13">
        <v>1.802</v>
      </c>
      <c r="CJ7" s="13">
        <v>2.0129999999999999</v>
      </c>
      <c r="CK7" s="13">
        <v>1.111</v>
      </c>
      <c r="CL7" s="14">
        <f>CI7*1</f>
        <v>1.802</v>
      </c>
      <c r="CM7" s="14">
        <f t="shared" ref="CM7:CM9" si="66">CJ7*1</f>
        <v>2.0129999999999999</v>
      </c>
      <c r="CN7" s="14">
        <f t="shared" ref="CN7:CN9" si="67">CK7*1</f>
        <v>1.111</v>
      </c>
      <c r="CT7" s="6">
        <v>2.5059999999999998</v>
      </c>
      <c r="CU7" s="6">
        <v>1.08</v>
      </c>
      <c r="CV7" s="6">
        <v>13.571</v>
      </c>
      <c r="CW7" s="6">
        <v>20.327999999999999</v>
      </c>
      <c r="CX7" s="6">
        <v>4.569</v>
      </c>
      <c r="CY7" s="6">
        <v>17.539000000000001</v>
      </c>
      <c r="CZ7" s="6">
        <v>0</v>
      </c>
      <c r="DA7" s="6">
        <v>0</v>
      </c>
      <c r="DB7" s="6">
        <v>0</v>
      </c>
      <c r="DC7" s="6">
        <v>0</v>
      </c>
      <c r="DD7" s="6">
        <v>3.855</v>
      </c>
      <c r="DE7" s="6">
        <v>8.8859999999999992</v>
      </c>
      <c r="DF7" s="6">
        <v>0</v>
      </c>
      <c r="DG7" s="6">
        <v>0.69899999999999995</v>
      </c>
      <c r="DH7" s="6">
        <v>2.802</v>
      </c>
      <c r="DI7" s="6">
        <v>1.004</v>
      </c>
      <c r="DJ7" s="6">
        <v>0.49399999999999999</v>
      </c>
      <c r="DK7" s="6">
        <v>3.4340000000000002</v>
      </c>
      <c r="DL7" s="6">
        <v>3.8039999999999998</v>
      </c>
      <c r="DM7" s="6">
        <v>2.2360000000000002</v>
      </c>
      <c r="DN7" s="6">
        <v>5.9219999999999997</v>
      </c>
      <c r="DO7" s="6">
        <v>0.437</v>
      </c>
      <c r="DP7" s="6">
        <v>2.95</v>
      </c>
      <c r="DR7" s="6">
        <v>41.37</v>
      </c>
      <c r="DS7" s="6">
        <v>22.108000000000001</v>
      </c>
      <c r="DT7" s="6">
        <v>36.523000000000003</v>
      </c>
      <c r="DU7" s="6">
        <v>12.288</v>
      </c>
      <c r="DV7" s="6">
        <v>24.234999999999999</v>
      </c>
      <c r="DW7" s="6">
        <v>0.53439690597051004</v>
      </c>
      <c r="DX7" s="6">
        <v>0.60531719738247125</v>
      </c>
      <c r="DY7" s="6">
        <v>1.159017047722219</v>
      </c>
    </row>
    <row r="8" spans="1:129" s="6" customFormat="1" x14ac:dyDescent="0.2">
      <c r="A8" s="11" t="s">
        <v>40</v>
      </c>
      <c r="B8" s="13">
        <v>14.279</v>
      </c>
      <c r="C8" s="13">
        <v>17.777000000000001</v>
      </c>
      <c r="D8" s="13">
        <v>22.221</v>
      </c>
      <c r="E8" s="14">
        <f>B8*1</f>
        <v>14.279</v>
      </c>
      <c r="F8" s="14">
        <f t="shared" si="45"/>
        <v>17.777000000000001</v>
      </c>
      <c r="G8" s="14">
        <f t="shared" si="45"/>
        <v>22.221</v>
      </c>
      <c r="H8" s="17"/>
      <c r="I8" s="13">
        <v>16.143999999999998</v>
      </c>
      <c r="J8" s="13">
        <v>17.539000000000001</v>
      </c>
      <c r="K8" s="13">
        <v>11.492000000000001</v>
      </c>
      <c r="L8" s="14">
        <f>I8*1</f>
        <v>16.143999999999998</v>
      </c>
      <c r="M8" s="14">
        <f t="shared" si="46"/>
        <v>17.539000000000001</v>
      </c>
      <c r="N8" s="14">
        <f t="shared" si="47"/>
        <v>11.492000000000001</v>
      </c>
      <c r="O8" s="17"/>
      <c r="P8" s="13">
        <v>1.1339999999999999</v>
      </c>
      <c r="Q8" s="13">
        <v>0.93899999999999995</v>
      </c>
      <c r="R8" s="13">
        <v>0</v>
      </c>
      <c r="S8" s="13">
        <v>3.61</v>
      </c>
      <c r="T8" s="14">
        <f>Q8*1</f>
        <v>0.93899999999999995</v>
      </c>
      <c r="U8" s="14">
        <f t="shared" si="48"/>
        <v>0</v>
      </c>
      <c r="V8" s="14">
        <f t="shared" si="49"/>
        <v>3.61</v>
      </c>
      <c r="W8" s="17"/>
      <c r="X8" s="11" t="s">
        <v>40</v>
      </c>
      <c r="Y8" s="13">
        <v>12.111000000000001</v>
      </c>
      <c r="Z8" s="13">
        <v>22.221</v>
      </c>
      <c r="AA8" s="13">
        <v>21.972999999999999</v>
      </c>
      <c r="AB8" s="14">
        <f>Y8*1</f>
        <v>12.111000000000001</v>
      </c>
      <c r="AC8" s="14">
        <f t="shared" si="50"/>
        <v>22.221</v>
      </c>
      <c r="AD8" s="14">
        <f t="shared" si="51"/>
        <v>21.972999999999999</v>
      </c>
      <c r="AE8" s="17"/>
      <c r="AF8" s="13">
        <v>21.510999999999999</v>
      </c>
      <c r="AG8" s="13">
        <v>23.243000000000002</v>
      </c>
      <c r="AH8" s="13">
        <v>21.510999999999999</v>
      </c>
      <c r="AI8" s="13">
        <v>23.243000000000002</v>
      </c>
      <c r="AJ8" s="14">
        <f>AG8*1</f>
        <v>23.243000000000002</v>
      </c>
      <c r="AK8" s="14">
        <f t="shared" si="52"/>
        <v>21.510999999999999</v>
      </c>
      <c r="AL8" s="14">
        <f t="shared" si="53"/>
        <v>23.243000000000002</v>
      </c>
      <c r="AM8" s="17"/>
      <c r="AN8" s="13">
        <v>12.111000000000001</v>
      </c>
      <c r="AO8" s="13">
        <v>7.5250000000000004</v>
      </c>
      <c r="AP8" s="13">
        <v>3.7050000000000001</v>
      </c>
      <c r="AQ8" s="13">
        <v>5.8840000000000003</v>
      </c>
      <c r="AR8" s="14">
        <f>AO8*1</f>
        <v>7.5250000000000004</v>
      </c>
      <c r="AS8" s="14">
        <f t="shared" si="54"/>
        <v>3.7050000000000001</v>
      </c>
      <c r="AT8" s="14">
        <f t="shared" si="55"/>
        <v>5.8840000000000003</v>
      </c>
      <c r="AV8" s="11" t="s">
        <v>40</v>
      </c>
      <c r="AW8" s="13">
        <v>14.279</v>
      </c>
      <c r="AX8" s="13">
        <v>4.5259999999999998</v>
      </c>
      <c r="AY8" s="13">
        <v>14.279</v>
      </c>
      <c r="AZ8" s="13">
        <v>4.5259999999999998</v>
      </c>
      <c r="BA8" s="14">
        <f>AX8*1</f>
        <v>4.5259999999999998</v>
      </c>
      <c r="BB8" s="14">
        <f t="shared" si="56"/>
        <v>14.279</v>
      </c>
      <c r="BC8" s="14">
        <f t="shared" si="57"/>
        <v>4.5259999999999998</v>
      </c>
      <c r="BD8" s="17"/>
      <c r="BE8" s="13">
        <v>8.1820000000000004</v>
      </c>
      <c r="BF8" s="13">
        <v>21.510999999999999</v>
      </c>
      <c r="BG8" s="13">
        <v>14.984</v>
      </c>
      <c r="BH8" s="14">
        <f>BE8*1</f>
        <v>8.1820000000000004</v>
      </c>
      <c r="BI8" s="14">
        <f t="shared" si="58"/>
        <v>21.510999999999999</v>
      </c>
      <c r="BJ8" s="14">
        <f t="shared" si="59"/>
        <v>14.984</v>
      </c>
      <c r="BK8" s="17"/>
      <c r="BL8" s="13">
        <v>11.332000000000001</v>
      </c>
      <c r="BM8" s="13">
        <v>16.033000000000001</v>
      </c>
      <c r="BN8" s="13">
        <v>9.3510000000000009</v>
      </c>
      <c r="BO8" s="14">
        <f>BL8*1</f>
        <v>11.332000000000001</v>
      </c>
      <c r="BP8" s="14">
        <f t="shared" si="60"/>
        <v>16.033000000000001</v>
      </c>
      <c r="BQ8" s="14">
        <f t="shared" si="61"/>
        <v>9.3510000000000009</v>
      </c>
      <c r="BS8" s="11" t="s">
        <v>40</v>
      </c>
      <c r="BT8" s="13">
        <v>7.0139999999999993</v>
      </c>
      <c r="BU8" s="13">
        <v>6.96</v>
      </c>
      <c r="BV8" s="13">
        <v>5.883</v>
      </c>
      <c r="BW8" s="13">
        <v>9.322000000000001</v>
      </c>
      <c r="BX8" s="14">
        <f>BU8*1</f>
        <v>6.96</v>
      </c>
      <c r="BY8" s="14">
        <f t="shared" si="62"/>
        <v>5.883</v>
      </c>
      <c r="BZ8" s="14">
        <f t="shared" si="63"/>
        <v>9.322000000000001</v>
      </c>
      <c r="CA8" s="17"/>
      <c r="CB8" s="13">
        <v>18.216000000000001</v>
      </c>
      <c r="CC8" s="13">
        <v>8.1709999999999994</v>
      </c>
      <c r="CD8" s="13">
        <v>12.426</v>
      </c>
      <c r="CE8" s="14">
        <f>CB8*1</f>
        <v>18.216000000000001</v>
      </c>
      <c r="CF8" s="14">
        <f t="shared" si="64"/>
        <v>8.1709999999999994</v>
      </c>
      <c r="CG8" s="14">
        <f t="shared" si="65"/>
        <v>12.426</v>
      </c>
      <c r="CH8" s="17"/>
      <c r="CI8" s="13">
        <v>5.125</v>
      </c>
      <c r="CJ8" s="13">
        <v>4.2700000000000005</v>
      </c>
      <c r="CK8" s="13">
        <v>5.4279999999999999</v>
      </c>
      <c r="CL8" s="14">
        <f>CI8*1</f>
        <v>5.125</v>
      </c>
      <c r="CM8" s="14">
        <f t="shared" si="66"/>
        <v>4.2700000000000005</v>
      </c>
      <c r="CN8" s="14">
        <f t="shared" si="67"/>
        <v>5.4279999999999999</v>
      </c>
      <c r="CT8" s="6">
        <v>2.9689999999999999</v>
      </c>
      <c r="CU8" s="6">
        <v>1.3360000000000001</v>
      </c>
      <c r="CV8" s="6">
        <v>11.795</v>
      </c>
      <c r="CW8" s="6">
        <v>22.896999999999998</v>
      </c>
      <c r="CX8" s="6">
        <v>10.129000000000001</v>
      </c>
      <c r="CY8" s="6">
        <v>11.492000000000001</v>
      </c>
      <c r="CZ8" s="6">
        <v>0</v>
      </c>
      <c r="DA8" s="6">
        <v>0</v>
      </c>
      <c r="DB8" s="6">
        <v>0</v>
      </c>
      <c r="DC8" s="6">
        <v>0</v>
      </c>
      <c r="DD8" s="6">
        <v>4.6859999999999999</v>
      </c>
      <c r="DE8" s="6">
        <v>3.3039999999999998</v>
      </c>
      <c r="DF8" s="6">
        <v>0</v>
      </c>
      <c r="DG8" s="6">
        <v>1.5940000000000001</v>
      </c>
      <c r="DH8" s="6">
        <v>1.903</v>
      </c>
      <c r="DI8" s="6">
        <v>1.85</v>
      </c>
      <c r="DJ8" s="6">
        <v>0.63700000000000001</v>
      </c>
      <c r="DK8" s="6">
        <v>13.074</v>
      </c>
      <c r="DL8" s="6">
        <v>0.80700000000000005</v>
      </c>
      <c r="DM8" s="6">
        <v>0.624</v>
      </c>
      <c r="DN8" s="6">
        <v>2.4260000000000002</v>
      </c>
      <c r="DO8" s="6">
        <v>4.2089999999999996</v>
      </c>
      <c r="DP8" s="6">
        <v>1.7629999999999999</v>
      </c>
      <c r="DR8" s="6">
        <v>41.502000000000002</v>
      </c>
      <c r="DS8" s="6">
        <v>21.621000000000002</v>
      </c>
      <c r="DT8" s="6">
        <v>36.877000000000002</v>
      </c>
      <c r="DU8" s="6">
        <v>23.744</v>
      </c>
      <c r="DV8" s="6">
        <v>13.132999999999999</v>
      </c>
      <c r="DW8" s="6">
        <v>0.52096284516408853</v>
      </c>
      <c r="DX8" s="6">
        <v>0.58630040404588224</v>
      </c>
      <c r="DY8" s="6">
        <v>1.9924295161851719</v>
      </c>
    </row>
    <row r="9" spans="1:129" s="6" customFormat="1" x14ac:dyDescent="0.2">
      <c r="A9" s="11" t="s">
        <v>41</v>
      </c>
      <c r="B9" s="13">
        <v>1.4929999999999999</v>
      </c>
      <c r="C9" s="13">
        <v>0</v>
      </c>
      <c r="D9" s="13">
        <v>0.76400000000000001</v>
      </c>
      <c r="E9" s="14">
        <f>B9*1</f>
        <v>1.4929999999999999</v>
      </c>
      <c r="F9" s="14">
        <f t="shared" si="45"/>
        <v>0</v>
      </c>
      <c r="G9" s="14">
        <f t="shared" si="45"/>
        <v>0.76400000000000001</v>
      </c>
      <c r="H9" s="17"/>
      <c r="I9" s="13">
        <v>0</v>
      </c>
      <c r="J9" s="13">
        <v>0</v>
      </c>
      <c r="K9" s="13">
        <v>0</v>
      </c>
      <c r="L9" s="14">
        <f>I9*1</f>
        <v>0</v>
      </c>
      <c r="M9" s="14">
        <f t="shared" si="46"/>
        <v>0</v>
      </c>
      <c r="N9" s="14">
        <f t="shared" si="47"/>
        <v>0</v>
      </c>
      <c r="O9" s="17"/>
      <c r="P9" s="13">
        <v>0.186</v>
      </c>
      <c r="Q9" s="13">
        <v>0.72599999999999998</v>
      </c>
      <c r="R9" s="13">
        <v>3.2149999999999999</v>
      </c>
      <c r="S9" s="13">
        <v>2.246</v>
      </c>
      <c r="T9" s="14">
        <f>Q9*1</f>
        <v>0.72599999999999998</v>
      </c>
      <c r="U9" s="14">
        <f t="shared" si="48"/>
        <v>3.2149999999999999</v>
      </c>
      <c r="V9" s="14">
        <f t="shared" si="49"/>
        <v>2.246</v>
      </c>
      <c r="W9" s="17"/>
      <c r="X9" s="11" t="s">
        <v>41</v>
      </c>
      <c r="Y9" s="13">
        <v>0.38400000000000001</v>
      </c>
      <c r="Z9" s="13">
        <v>0.76400000000000001</v>
      </c>
      <c r="AA9" s="13">
        <v>2.2210000000000001</v>
      </c>
      <c r="AB9" s="14">
        <f>Y9*1</f>
        <v>0.38400000000000001</v>
      </c>
      <c r="AC9" s="14">
        <f t="shared" si="50"/>
        <v>0.76400000000000001</v>
      </c>
      <c r="AD9" s="14">
        <f t="shared" si="51"/>
        <v>2.2210000000000001</v>
      </c>
      <c r="AE9" s="17"/>
      <c r="AF9" s="13">
        <v>0.84599999999999997</v>
      </c>
      <c r="AG9" s="13">
        <v>0.34799999999999998</v>
      </c>
      <c r="AH9" s="13">
        <v>0.84599999999999997</v>
      </c>
      <c r="AI9" s="13">
        <v>0.34799999999999998</v>
      </c>
      <c r="AJ9" s="14">
        <f>AG9*1</f>
        <v>0.34799999999999998</v>
      </c>
      <c r="AK9" s="14">
        <f t="shared" si="52"/>
        <v>0.84599999999999997</v>
      </c>
      <c r="AL9" s="14">
        <f t="shared" si="53"/>
        <v>0.34799999999999998</v>
      </c>
      <c r="AM9" s="17"/>
      <c r="AN9" s="13">
        <v>0.28100000000000003</v>
      </c>
      <c r="AO9" s="13">
        <v>1.333</v>
      </c>
      <c r="AP9" s="13">
        <v>4.2679999999999998</v>
      </c>
      <c r="AQ9" s="13">
        <v>1.5469999999999999</v>
      </c>
      <c r="AR9" s="14">
        <f>AO9*1</f>
        <v>1.333</v>
      </c>
      <c r="AS9" s="14">
        <f t="shared" si="54"/>
        <v>4.2679999999999998</v>
      </c>
      <c r="AT9" s="14">
        <f t="shared" si="55"/>
        <v>1.5469999999999999</v>
      </c>
      <c r="AV9" s="11" t="s">
        <v>41</v>
      </c>
      <c r="AW9" s="13">
        <v>0.192</v>
      </c>
      <c r="AX9" s="13">
        <v>0</v>
      </c>
      <c r="AY9" s="13">
        <v>0.192</v>
      </c>
      <c r="AZ9" s="13">
        <v>0</v>
      </c>
      <c r="BA9" s="14">
        <f>AX9*1</f>
        <v>0</v>
      </c>
      <c r="BB9" s="14">
        <f t="shared" si="56"/>
        <v>0.192</v>
      </c>
      <c r="BC9" s="14">
        <f t="shared" si="57"/>
        <v>0</v>
      </c>
      <c r="BD9" s="17"/>
      <c r="BE9" s="13">
        <v>0</v>
      </c>
      <c r="BF9" s="13">
        <v>0.84599999999999997</v>
      </c>
      <c r="BG9" s="13">
        <v>0</v>
      </c>
      <c r="BH9" s="14">
        <f>BE9*1</f>
        <v>0</v>
      </c>
      <c r="BI9" s="14">
        <f t="shared" si="58"/>
        <v>0.84599999999999997</v>
      </c>
      <c r="BJ9" s="14">
        <f t="shared" si="59"/>
        <v>0</v>
      </c>
      <c r="BK9" s="17"/>
      <c r="BL9" s="13">
        <v>0</v>
      </c>
      <c r="BM9" s="13">
        <v>0</v>
      </c>
      <c r="BN9" s="13">
        <v>0</v>
      </c>
      <c r="BO9" s="14">
        <f>BL9*1</f>
        <v>0</v>
      </c>
      <c r="BP9" s="14">
        <f t="shared" si="60"/>
        <v>0</v>
      </c>
      <c r="BQ9" s="14">
        <f t="shared" si="61"/>
        <v>0</v>
      </c>
      <c r="BS9" s="11" t="s">
        <v>41</v>
      </c>
      <c r="BT9" s="13">
        <v>3.4020000000000001</v>
      </c>
      <c r="BU9" s="13">
        <v>1.3879999999999999</v>
      </c>
      <c r="BV9" s="13">
        <v>3.2130000000000001</v>
      </c>
      <c r="BW9" s="13">
        <v>9.3770000000000007</v>
      </c>
      <c r="BX9" s="14">
        <f>BU9*1</f>
        <v>1.3879999999999999</v>
      </c>
      <c r="BY9" s="14">
        <f t="shared" si="62"/>
        <v>3.2130000000000001</v>
      </c>
      <c r="BZ9" s="14">
        <f t="shared" si="63"/>
        <v>9.3770000000000007</v>
      </c>
      <c r="CA9" s="17"/>
      <c r="CB9" s="13">
        <v>1.0229999999999999</v>
      </c>
      <c r="CC9" s="13">
        <v>0.80800000000000005</v>
      </c>
      <c r="CD9" s="13">
        <v>5.7880000000000003</v>
      </c>
      <c r="CE9" s="14">
        <f>CB9*1</f>
        <v>1.0229999999999999</v>
      </c>
      <c r="CF9" s="14">
        <f t="shared" si="64"/>
        <v>0.80800000000000005</v>
      </c>
      <c r="CG9" s="14">
        <f t="shared" si="65"/>
        <v>5.7880000000000003</v>
      </c>
      <c r="CH9" s="17"/>
      <c r="CI9" s="13">
        <v>3.31</v>
      </c>
      <c r="CJ9" s="13">
        <v>0.61599999999999999</v>
      </c>
      <c r="CK9" s="13">
        <v>1.5369999999999999</v>
      </c>
      <c r="CL9" s="14">
        <f>CI9*1</f>
        <v>3.31</v>
      </c>
      <c r="CM9" s="14">
        <f t="shared" si="66"/>
        <v>0.61599999999999999</v>
      </c>
      <c r="CN9" s="14">
        <f t="shared" si="67"/>
        <v>1.5369999999999999</v>
      </c>
    </row>
    <row r="10" spans="1:129" s="6" customFormat="1" x14ac:dyDescent="0.2">
      <c r="A10" s="11" t="s">
        <v>3</v>
      </c>
      <c r="B10" s="13">
        <v>0.72799999999999998</v>
      </c>
      <c r="C10" s="13">
        <v>0</v>
      </c>
      <c r="D10" s="13">
        <v>0.34300000000000003</v>
      </c>
      <c r="E10" s="14">
        <f>B10*2</f>
        <v>1.456</v>
      </c>
      <c r="F10" s="14">
        <f t="shared" ref="F10:G10" si="68">C10*2</f>
        <v>0</v>
      </c>
      <c r="G10" s="14">
        <f t="shared" si="68"/>
        <v>0.68600000000000005</v>
      </c>
      <c r="H10" s="17"/>
      <c r="I10" s="13">
        <v>0</v>
      </c>
      <c r="J10" s="13">
        <v>0</v>
      </c>
      <c r="K10" s="13">
        <v>0</v>
      </c>
      <c r="L10" s="14">
        <f>I10*2</f>
        <v>0</v>
      </c>
      <c r="M10" s="14">
        <f t="shared" ref="M10" si="69">J10*2</f>
        <v>0</v>
      </c>
      <c r="N10" s="14">
        <f t="shared" ref="N10" si="70">K10*2</f>
        <v>0</v>
      </c>
      <c r="O10" s="17"/>
      <c r="P10" s="13">
        <v>0</v>
      </c>
      <c r="Q10" s="13">
        <v>2.7810000000000001</v>
      </c>
      <c r="R10" s="13">
        <v>3.6589999999999998</v>
      </c>
      <c r="S10" s="13">
        <v>0</v>
      </c>
      <c r="T10" s="14">
        <f>Q10*2</f>
        <v>5.5620000000000003</v>
      </c>
      <c r="U10" s="14">
        <f t="shared" ref="U10" si="71">R10*2</f>
        <v>7.3179999999999996</v>
      </c>
      <c r="V10" s="14">
        <f t="shared" ref="V10" si="72">S10*2</f>
        <v>0</v>
      </c>
      <c r="W10" s="17"/>
      <c r="X10" s="11" t="s">
        <v>3</v>
      </c>
      <c r="Y10" s="13">
        <v>0.46899999999999997</v>
      </c>
      <c r="Z10" s="13">
        <v>0.34300000000000003</v>
      </c>
      <c r="AA10" s="13">
        <v>0.86799999999999999</v>
      </c>
      <c r="AB10" s="14">
        <f>Y10*2</f>
        <v>0.93799999999999994</v>
      </c>
      <c r="AC10" s="14">
        <f t="shared" ref="AC10" si="73">Z10*2</f>
        <v>0.68600000000000005</v>
      </c>
      <c r="AD10" s="14">
        <f t="shared" ref="AD10" si="74">AA10*2</f>
        <v>1.736</v>
      </c>
      <c r="AE10" s="17"/>
      <c r="AF10" s="13">
        <v>0.18</v>
      </c>
      <c r="AG10" s="13">
        <v>0.72799999999999998</v>
      </c>
      <c r="AH10" s="13">
        <v>0.18</v>
      </c>
      <c r="AI10" s="13">
        <v>0.72799999999999998</v>
      </c>
      <c r="AJ10" s="14">
        <f>AG10*2</f>
        <v>1.456</v>
      </c>
      <c r="AK10" s="14">
        <f t="shared" ref="AK10" si="75">AH10*2</f>
        <v>0.36</v>
      </c>
      <c r="AL10" s="14">
        <f t="shared" ref="AL10" si="76">AI10*2</f>
        <v>1.456</v>
      </c>
      <c r="AM10" s="17"/>
      <c r="AN10" s="13">
        <v>0.46899999999999997</v>
      </c>
      <c r="AO10" s="13">
        <v>0</v>
      </c>
      <c r="AP10" s="13">
        <v>3.0019999999999998</v>
      </c>
      <c r="AQ10" s="13">
        <v>4.6239999999999997</v>
      </c>
      <c r="AR10" s="14">
        <f>AO10*2</f>
        <v>0</v>
      </c>
      <c r="AS10" s="14">
        <f t="shared" ref="AS10" si="77">AP10*2</f>
        <v>6.0039999999999996</v>
      </c>
      <c r="AT10" s="14">
        <f t="shared" ref="AT10" si="78">AQ10*2</f>
        <v>9.2479999999999993</v>
      </c>
      <c r="AV10" s="11" t="s">
        <v>3</v>
      </c>
      <c r="AW10" s="13">
        <v>0.72799999999999998</v>
      </c>
      <c r="AX10" s="13">
        <v>3.1280000000000001</v>
      </c>
      <c r="AY10" s="13">
        <v>0.72799999999999998</v>
      </c>
      <c r="AZ10" s="13">
        <v>3.1280000000000001</v>
      </c>
      <c r="BA10" s="14">
        <f>AX10*2</f>
        <v>6.2560000000000002</v>
      </c>
      <c r="BB10" s="14">
        <f t="shared" ref="BB10" si="79">AY10*2</f>
        <v>1.456</v>
      </c>
      <c r="BC10" s="14">
        <f t="shared" ref="BC10" si="80">AZ10*2</f>
        <v>6.2560000000000002</v>
      </c>
      <c r="BD10" s="17"/>
      <c r="BE10" s="13">
        <v>2.9550000000000001</v>
      </c>
      <c r="BF10" s="13">
        <v>0.18</v>
      </c>
      <c r="BG10" s="13">
        <v>0</v>
      </c>
      <c r="BH10" s="14">
        <f>BE10*2</f>
        <v>5.91</v>
      </c>
      <c r="BI10" s="14">
        <f t="shared" ref="BI10" si="81">BF10*2</f>
        <v>0.36</v>
      </c>
      <c r="BJ10" s="14">
        <f t="shared" ref="BJ10" si="82">BG10*2</f>
        <v>0</v>
      </c>
      <c r="BK10" s="17"/>
      <c r="BL10" s="13">
        <v>1.323</v>
      </c>
      <c r="BM10" s="13">
        <v>3.4020000000000001</v>
      </c>
      <c r="BN10" s="13">
        <v>0</v>
      </c>
      <c r="BO10" s="14">
        <f>BL10*2</f>
        <v>2.6459999999999999</v>
      </c>
      <c r="BP10" s="14">
        <f t="shared" ref="BP10" si="83">BM10*2</f>
        <v>6.8040000000000003</v>
      </c>
      <c r="BQ10" s="14">
        <f t="shared" ref="BQ10" si="84">BN10*2</f>
        <v>0</v>
      </c>
      <c r="BS10" s="11" t="s">
        <v>3</v>
      </c>
      <c r="BT10" s="13">
        <v>0</v>
      </c>
      <c r="BU10" s="13">
        <v>2.5070000000000001</v>
      </c>
      <c r="BV10" s="13">
        <v>1.3169999999999999</v>
      </c>
      <c r="BW10" s="13">
        <v>0.94</v>
      </c>
      <c r="BX10" s="14">
        <f>BU10*2</f>
        <v>5.0140000000000002</v>
      </c>
      <c r="BY10" s="14">
        <f t="shared" ref="BY10" si="85">BV10*2</f>
        <v>2.6339999999999999</v>
      </c>
      <c r="BZ10" s="14">
        <f t="shared" ref="BZ10" si="86">BW10*2</f>
        <v>1.88</v>
      </c>
      <c r="CA10" s="17"/>
      <c r="CB10" s="13">
        <v>0</v>
      </c>
      <c r="CC10" s="13">
        <v>3.2639999999999998</v>
      </c>
      <c r="CD10" s="13">
        <v>0</v>
      </c>
      <c r="CE10" s="14">
        <f>CB10*2</f>
        <v>0</v>
      </c>
      <c r="CF10" s="14">
        <f t="shared" ref="CF10" si="87">CC10*2</f>
        <v>6.5279999999999996</v>
      </c>
      <c r="CG10" s="14">
        <f t="shared" ref="CG10" si="88">CD10*2</f>
        <v>0</v>
      </c>
      <c r="CH10" s="17"/>
      <c r="CI10" s="13">
        <v>1.171</v>
      </c>
      <c r="CJ10" s="13">
        <v>3.5030000000000001</v>
      </c>
      <c r="CK10" s="13">
        <v>2.9580000000000002</v>
      </c>
      <c r="CL10" s="14">
        <f>CI10*2</f>
        <v>2.3420000000000001</v>
      </c>
      <c r="CM10" s="14">
        <f t="shared" ref="CM10" si="89">CJ10*2</f>
        <v>7.0060000000000002</v>
      </c>
      <c r="CN10" s="14">
        <f t="shared" ref="CN10" si="90">CK10*2</f>
        <v>5.9160000000000004</v>
      </c>
      <c r="CS10" s="6" t="s">
        <v>34</v>
      </c>
      <c r="CT10" s="6">
        <v>1.4990000000000001</v>
      </c>
      <c r="CU10" s="6">
        <v>2.3370000000000002</v>
      </c>
      <c r="CV10" s="6">
        <v>28.898</v>
      </c>
      <c r="CW10" s="6">
        <v>22.326000000000001</v>
      </c>
      <c r="CX10" s="6">
        <v>16.96</v>
      </c>
      <c r="CY10" s="6">
        <v>1.1339999999999999</v>
      </c>
      <c r="CZ10" s="6">
        <v>0.186</v>
      </c>
      <c r="DA10" s="6">
        <v>0</v>
      </c>
      <c r="DB10" s="6">
        <v>0</v>
      </c>
      <c r="DC10" s="6">
        <v>0</v>
      </c>
      <c r="DD10" s="6">
        <v>1.0900000000000001</v>
      </c>
      <c r="DE10" s="6">
        <v>5.8849999999999998</v>
      </c>
      <c r="DF10" s="6">
        <v>0</v>
      </c>
      <c r="DG10" s="6">
        <v>1.508</v>
      </c>
      <c r="DH10" s="6">
        <v>0</v>
      </c>
      <c r="DI10" s="6">
        <v>0</v>
      </c>
      <c r="DJ10" s="6">
        <v>5.8999999999999997E-2</v>
      </c>
      <c r="DK10" s="6">
        <v>2.9319999999999999</v>
      </c>
      <c r="DL10" s="6">
        <v>2.8879999999999999</v>
      </c>
      <c r="DM10" s="6">
        <v>2.633</v>
      </c>
      <c r="DN10" s="6">
        <v>1.9750000000000001</v>
      </c>
      <c r="DO10" s="6">
        <v>0</v>
      </c>
      <c r="DP10" s="6">
        <v>1.631</v>
      </c>
      <c r="DR10" s="6">
        <v>61.119000000000007</v>
      </c>
      <c r="DS10" s="6">
        <v>18.28</v>
      </c>
      <c r="DT10" s="6">
        <v>20.601000000000003</v>
      </c>
      <c r="DU10" s="6">
        <v>5.5890000000000004</v>
      </c>
      <c r="DV10" s="6">
        <v>15.011999999999999</v>
      </c>
      <c r="DW10" s="6">
        <v>0.29908866309985438</v>
      </c>
      <c r="DX10" s="6">
        <v>0.88733556623464871</v>
      </c>
      <c r="DY10" s="6">
        <v>19.68783068783069</v>
      </c>
    </row>
    <row r="11" spans="1:129" s="6" customFormat="1" x14ac:dyDescent="0.2">
      <c r="A11" s="11" t="s">
        <v>24</v>
      </c>
      <c r="B11" s="13">
        <v>0</v>
      </c>
      <c r="C11" s="13">
        <v>0</v>
      </c>
      <c r="D11" s="13">
        <v>0.55600000000000005</v>
      </c>
      <c r="E11" s="14">
        <f>B11*3</f>
        <v>0</v>
      </c>
      <c r="F11" s="14">
        <f t="shared" ref="F11:G12" si="91">C11*3</f>
        <v>0</v>
      </c>
      <c r="G11" s="14">
        <f t="shared" si="91"/>
        <v>1.6680000000000001</v>
      </c>
      <c r="H11" s="17"/>
      <c r="I11" s="13">
        <v>0</v>
      </c>
      <c r="J11" s="13">
        <v>0</v>
      </c>
      <c r="K11" s="13">
        <v>0</v>
      </c>
      <c r="L11" s="14">
        <f>I11*3</f>
        <v>0</v>
      </c>
      <c r="M11" s="14">
        <f t="shared" ref="M11:M12" si="92">J11*3</f>
        <v>0</v>
      </c>
      <c r="N11" s="14">
        <f t="shared" ref="N11:N12" si="93">K11*3</f>
        <v>0</v>
      </c>
      <c r="O11" s="17"/>
      <c r="P11" s="13">
        <v>0</v>
      </c>
      <c r="Q11" s="13">
        <v>0</v>
      </c>
      <c r="R11" s="13">
        <v>0</v>
      </c>
      <c r="S11" s="13">
        <v>0</v>
      </c>
      <c r="T11" s="14">
        <f>Q11*3</f>
        <v>0</v>
      </c>
      <c r="U11" s="14">
        <f t="shared" ref="U11:U12" si="94">R11*3</f>
        <v>0</v>
      </c>
      <c r="V11" s="14">
        <f t="shared" ref="V11:V12" si="95">S11*3</f>
        <v>0</v>
      </c>
      <c r="W11" s="17"/>
      <c r="X11" s="11" t="s">
        <v>24</v>
      </c>
      <c r="Y11" s="13">
        <v>0</v>
      </c>
      <c r="Z11" s="13">
        <v>0.55600000000000005</v>
      </c>
      <c r="AA11" s="13">
        <v>0</v>
      </c>
      <c r="AB11" s="14">
        <f>Y11*3</f>
        <v>0</v>
      </c>
      <c r="AC11" s="14">
        <f t="shared" ref="AC11:AC12" si="96">Z11*3</f>
        <v>1.6680000000000001</v>
      </c>
      <c r="AD11" s="14">
        <f t="shared" ref="AD11:AD12" si="97">AA11*3</f>
        <v>0</v>
      </c>
      <c r="AE11" s="17"/>
      <c r="AF11" s="13">
        <v>0.83699999999999997</v>
      </c>
      <c r="AG11" s="13">
        <v>0</v>
      </c>
      <c r="AH11" s="13">
        <v>0.83699999999999997</v>
      </c>
      <c r="AI11" s="13">
        <v>0</v>
      </c>
      <c r="AJ11" s="14">
        <f>AG11*3</f>
        <v>0</v>
      </c>
      <c r="AK11" s="14">
        <f t="shared" ref="AK11:AK12" si="98">AH11*3</f>
        <v>2.5110000000000001</v>
      </c>
      <c r="AL11" s="14">
        <f t="shared" ref="AL11:AL12" si="99">AI11*3</f>
        <v>0</v>
      </c>
      <c r="AM11" s="17"/>
      <c r="AN11" s="13">
        <v>0</v>
      </c>
      <c r="AO11" s="13">
        <v>0</v>
      </c>
      <c r="AP11" s="13">
        <v>0</v>
      </c>
      <c r="AQ11" s="13">
        <v>0</v>
      </c>
      <c r="AR11" s="14">
        <f>AO11*3</f>
        <v>0</v>
      </c>
      <c r="AS11" s="14">
        <f t="shared" ref="AS11:AS12" si="100">AP11*3</f>
        <v>0</v>
      </c>
      <c r="AT11" s="14">
        <f t="shared" ref="AT11:AT12" si="101">AQ11*3</f>
        <v>0</v>
      </c>
      <c r="AV11" s="11" t="s">
        <v>24</v>
      </c>
      <c r="AW11" s="13">
        <v>0</v>
      </c>
      <c r="AX11" s="13">
        <v>0</v>
      </c>
      <c r="AY11" s="13">
        <v>0</v>
      </c>
      <c r="AZ11" s="13">
        <v>0</v>
      </c>
      <c r="BA11" s="14">
        <f>AX11*3</f>
        <v>0</v>
      </c>
      <c r="BB11" s="14">
        <f t="shared" ref="BB11:BB12" si="102">AY11*3</f>
        <v>0</v>
      </c>
      <c r="BC11" s="14">
        <f t="shared" ref="BC11:BC12" si="103">AZ11*3</f>
        <v>0</v>
      </c>
      <c r="BD11" s="17"/>
      <c r="BE11" s="13">
        <v>0</v>
      </c>
      <c r="BF11" s="13">
        <v>0.83699999999999997</v>
      </c>
      <c r="BG11" s="13">
        <v>0</v>
      </c>
      <c r="BH11" s="14">
        <f>BE11*3</f>
        <v>0</v>
      </c>
      <c r="BI11" s="14">
        <f t="shared" ref="BI11:BI12" si="104">BF11*3</f>
        <v>2.5110000000000001</v>
      </c>
      <c r="BJ11" s="14">
        <f t="shared" ref="BJ11:BJ12" si="105">BG11*3</f>
        <v>0</v>
      </c>
      <c r="BK11" s="19"/>
      <c r="BL11" s="13">
        <v>0</v>
      </c>
      <c r="BM11" s="13">
        <v>0</v>
      </c>
      <c r="BN11" s="13">
        <v>0</v>
      </c>
      <c r="BO11" s="14">
        <f>BL11*3</f>
        <v>0</v>
      </c>
      <c r="BP11" s="14">
        <f t="shared" ref="BP11:BP12" si="106">BM11*3</f>
        <v>0</v>
      </c>
      <c r="BQ11" s="14">
        <f t="shared" ref="BQ11:BQ12" si="107">BN11*3</f>
        <v>0</v>
      </c>
      <c r="BS11" s="11" t="s">
        <v>24</v>
      </c>
      <c r="BT11" s="13">
        <v>0</v>
      </c>
      <c r="BU11" s="13">
        <v>0</v>
      </c>
      <c r="BV11" s="13">
        <v>0</v>
      </c>
      <c r="BW11" s="13">
        <v>0</v>
      </c>
      <c r="BX11" s="14">
        <f>BU11*3</f>
        <v>0</v>
      </c>
      <c r="BY11" s="14">
        <f t="shared" ref="BY11:BY12" si="108">BV11*3</f>
        <v>0</v>
      </c>
      <c r="BZ11" s="14">
        <f t="shared" ref="BZ11:BZ12" si="109">BW11*3</f>
        <v>0</v>
      </c>
      <c r="CA11" s="17"/>
      <c r="CB11" s="13">
        <v>0</v>
      </c>
      <c r="CC11" s="13">
        <v>0</v>
      </c>
      <c r="CD11" s="13">
        <v>0</v>
      </c>
      <c r="CE11" s="14">
        <f>CB11*3</f>
        <v>0</v>
      </c>
      <c r="CF11" s="14">
        <f t="shared" ref="CF11:CF12" si="110">CC11*3</f>
        <v>0</v>
      </c>
      <c r="CG11" s="14">
        <f t="shared" ref="CG11:CG12" si="111">CD11*3</f>
        <v>0</v>
      </c>
      <c r="CH11" s="17"/>
      <c r="CI11" s="13">
        <v>0</v>
      </c>
      <c r="CJ11" s="13">
        <v>0</v>
      </c>
      <c r="CK11" s="13">
        <v>0</v>
      </c>
      <c r="CL11" s="14">
        <f>CI11*3</f>
        <v>0</v>
      </c>
      <c r="CM11" s="14">
        <f t="shared" ref="CM11:CM12" si="112">CJ11*3</f>
        <v>0</v>
      </c>
      <c r="CN11" s="14">
        <f t="shared" ref="CN11:CN12" si="113">CK11*3</f>
        <v>0</v>
      </c>
      <c r="CT11" s="6">
        <v>2.15</v>
      </c>
      <c r="CU11" s="6">
        <v>0</v>
      </c>
      <c r="CV11" s="6">
        <v>19.731000000000002</v>
      </c>
      <c r="CW11" s="6">
        <v>23.372999999999998</v>
      </c>
      <c r="CX11" s="6">
        <v>10.513</v>
      </c>
      <c r="CY11" s="6">
        <v>0.93899999999999995</v>
      </c>
      <c r="CZ11" s="6">
        <v>0.72599999999999998</v>
      </c>
      <c r="DA11" s="6">
        <v>2.7810000000000001</v>
      </c>
      <c r="DB11" s="6">
        <v>0</v>
      </c>
      <c r="DC11" s="6">
        <v>0</v>
      </c>
      <c r="DD11" s="6">
        <v>6.0670000000000002</v>
      </c>
      <c r="DE11" s="6">
        <v>4.1180000000000003</v>
      </c>
      <c r="DF11" s="6">
        <v>3.726</v>
      </c>
      <c r="DG11" s="6">
        <v>1.024</v>
      </c>
      <c r="DH11" s="6">
        <v>0.98399999999999999</v>
      </c>
      <c r="DI11" s="6">
        <v>0</v>
      </c>
      <c r="DJ11" s="6">
        <v>0</v>
      </c>
      <c r="DK11" s="6">
        <v>1.8080000000000001</v>
      </c>
      <c r="DL11" s="6">
        <v>5.3</v>
      </c>
      <c r="DM11" s="6">
        <v>1.2190000000000001</v>
      </c>
      <c r="DN11" s="6">
        <v>3.6909999999999998</v>
      </c>
      <c r="DO11" s="6">
        <v>0</v>
      </c>
      <c r="DP11" s="6">
        <v>6.516</v>
      </c>
      <c r="DR11" s="6">
        <v>50.587999999999994</v>
      </c>
      <c r="DS11" s="6">
        <v>12.178000000000001</v>
      </c>
      <c r="DT11" s="6">
        <v>37.234000000000002</v>
      </c>
      <c r="DU11" s="6">
        <v>9.8829999999999991</v>
      </c>
      <c r="DV11" s="6">
        <v>20.844000000000001</v>
      </c>
      <c r="DW11" s="6">
        <v>0.24072902664663562</v>
      </c>
      <c r="DX11" s="6">
        <v>0.32706665950475372</v>
      </c>
      <c r="DY11" s="6">
        <v>24.891373801916931</v>
      </c>
    </row>
    <row r="12" spans="1:129" s="6" customFormat="1" x14ac:dyDescent="0.2">
      <c r="A12" s="11" t="s">
        <v>5</v>
      </c>
      <c r="B12" s="13">
        <v>0.96399999999999997</v>
      </c>
      <c r="C12" s="13">
        <v>0</v>
      </c>
      <c r="D12" s="13">
        <v>6.16</v>
      </c>
      <c r="E12" s="14">
        <f>B12*3</f>
        <v>2.8919999999999999</v>
      </c>
      <c r="F12" s="14">
        <f t="shared" si="91"/>
        <v>0</v>
      </c>
      <c r="G12" s="14">
        <f t="shared" si="91"/>
        <v>18.48</v>
      </c>
      <c r="H12" s="17"/>
      <c r="I12" s="13">
        <v>0</v>
      </c>
      <c r="J12" s="13">
        <v>0</v>
      </c>
      <c r="K12" s="13">
        <v>0</v>
      </c>
      <c r="L12" s="14">
        <f>I12*3</f>
        <v>0</v>
      </c>
      <c r="M12" s="14">
        <f t="shared" si="92"/>
        <v>0</v>
      </c>
      <c r="N12" s="14">
        <f t="shared" si="93"/>
        <v>0</v>
      </c>
      <c r="O12" s="17"/>
      <c r="P12" s="13">
        <v>0</v>
      </c>
      <c r="Q12" s="13">
        <v>0</v>
      </c>
      <c r="R12" s="13">
        <v>0</v>
      </c>
      <c r="S12" s="13">
        <v>0</v>
      </c>
      <c r="T12" s="14">
        <f>Q12*3</f>
        <v>0</v>
      </c>
      <c r="U12" s="14">
        <f t="shared" si="94"/>
        <v>0</v>
      </c>
      <c r="V12" s="14">
        <f t="shared" si="95"/>
        <v>0</v>
      </c>
      <c r="W12" s="17"/>
      <c r="X12" s="11" t="s">
        <v>5</v>
      </c>
      <c r="Y12" s="13">
        <v>4.4160000000000004</v>
      </c>
      <c r="Z12" s="13">
        <v>6.16</v>
      </c>
      <c r="AA12" s="13">
        <v>0</v>
      </c>
      <c r="AB12" s="14">
        <f>Y12*3</f>
        <v>13.248000000000001</v>
      </c>
      <c r="AC12" s="14">
        <f t="shared" si="96"/>
        <v>18.48</v>
      </c>
      <c r="AD12" s="14">
        <f t="shared" si="97"/>
        <v>0</v>
      </c>
      <c r="AE12" s="17"/>
      <c r="AF12" s="13">
        <v>5.18</v>
      </c>
      <c r="AG12" s="13">
        <v>0</v>
      </c>
      <c r="AH12" s="13">
        <v>5.18</v>
      </c>
      <c r="AI12" s="13">
        <v>0</v>
      </c>
      <c r="AJ12" s="14">
        <f>AG12*3</f>
        <v>0</v>
      </c>
      <c r="AK12" s="14">
        <f t="shared" si="98"/>
        <v>15.54</v>
      </c>
      <c r="AL12" s="14">
        <f t="shared" si="99"/>
        <v>0</v>
      </c>
      <c r="AM12" s="17"/>
      <c r="AN12" s="13">
        <v>4.4160000000000004</v>
      </c>
      <c r="AO12" s="13">
        <v>0</v>
      </c>
      <c r="AP12" s="13">
        <v>0</v>
      </c>
      <c r="AQ12" s="13">
        <v>4.0919999999999996</v>
      </c>
      <c r="AR12" s="14">
        <f>AO12*3</f>
        <v>0</v>
      </c>
      <c r="AS12" s="14">
        <f t="shared" si="100"/>
        <v>0</v>
      </c>
      <c r="AT12" s="14">
        <f t="shared" si="101"/>
        <v>12.276</v>
      </c>
      <c r="AV12" s="11" t="s">
        <v>5</v>
      </c>
      <c r="AW12" s="13">
        <v>0.96399999999999997</v>
      </c>
      <c r="AX12" s="13">
        <v>0</v>
      </c>
      <c r="AY12" s="13">
        <v>0.96399999999999997</v>
      </c>
      <c r="AZ12" s="13">
        <v>0</v>
      </c>
      <c r="BA12" s="14">
        <f>AX12*3</f>
        <v>0</v>
      </c>
      <c r="BB12" s="14">
        <f t="shared" si="102"/>
        <v>2.8919999999999999</v>
      </c>
      <c r="BC12" s="14">
        <f t="shared" si="103"/>
        <v>0</v>
      </c>
      <c r="BD12" s="17"/>
      <c r="BE12" s="13">
        <v>0</v>
      </c>
      <c r="BF12" s="13">
        <v>5.18</v>
      </c>
      <c r="BG12" s="13">
        <v>0</v>
      </c>
      <c r="BH12" s="14">
        <f>BE12*3</f>
        <v>0</v>
      </c>
      <c r="BI12" s="14">
        <f t="shared" si="104"/>
        <v>15.54</v>
      </c>
      <c r="BJ12" s="14">
        <f t="shared" si="105"/>
        <v>0</v>
      </c>
      <c r="BK12" s="17"/>
      <c r="BL12" s="13">
        <v>0</v>
      </c>
      <c r="BM12" s="13">
        <v>0</v>
      </c>
      <c r="BN12" s="13">
        <v>0</v>
      </c>
      <c r="BO12" s="14">
        <f>BL12*3</f>
        <v>0</v>
      </c>
      <c r="BP12" s="14">
        <f t="shared" si="106"/>
        <v>0</v>
      </c>
      <c r="BQ12" s="14">
        <f t="shared" si="107"/>
        <v>0</v>
      </c>
      <c r="BS12" s="11" t="s">
        <v>5</v>
      </c>
      <c r="BT12" s="13">
        <v>1.2929999999999999</v>
      </c>
      <c r="BU12" s="13">
        <v>0</v>
      </c>
      <c r="BV12" s="13">
        <v>0</v>
      </c>
      <c r="BW12" s="13">
        <v>0</v>
      </c>
      <c r="BX12" s="14">
        <f>BU12*3</f>
        <v>0</v>
      </c>
      <c r="BY12" s="14">
        <f t="shared" si="108"/>
        <v>0</v>
      </c>
      <c r="BZ12" s="14">
        <f t="shared" si="109"/>
        <v>0</v>
      </c>
      <c r="CA12" s="17"/>
      <c r="CB12" s="13">
        <v>0</v>
      </c>
      <c r="CC12" s="13">
        <v>0</v>
      </c>
      <c r="CD12" s="13">
        <v>0</v>
      </c>
      <c r="CE12" s="14">
        <f>CB12*3</f>
        <v>0</v>
      </c>
      <c r="CF12" s="14">
        <f t="shared" si="110"/>
        <v>0</v>
      </c>
      <c r="CG12" s="14">
        <f t="shared" si="111"/>
        <v>0</v>
      </c>
      <c r="CH12" s="17"/>
      <c r="CI12" s="13">
        <v>3.895</v>
      </c>
      <c r="CJ12" s="13">
        <v>0.49399999999999999</v>
      </c>
      <c r="CK12" s="13">
        <v>0</v>
      </c>
      <c r="CL12" s="14">
        <f>CI12*3</f>
        <v>11.685</v>
      </c>
      <c r="CM12" s="14">
        <f t="shared" si="112"/>
        <v>1.482</v>
      </c>
      <c r="CN12" s="14">
        <f t="shared" si="113"/>
        <v>0</v>
      </c>
      <c r="CT12" s="6">
        <v>1.669</v>
      </c>
      <c r="CU12" s="6">
        <v>0</v>
      </c>
      <c r="CV12" s="6">
        <v>17.13</v>
      </c>
      <c r="CW12" s="6">
        <v>31.654000000000003</v>
      </c>
      <c r="CX12" s="6">
        <v>7.9619999999999997</v>
      </c>
      <c r="CY12" s="6">
        <v>0</v>
      </c>
      <c r="CZ12" s="6">
        <v>3.2149999999999999</v>
      </c>
      <c r="DA12" s="6">
        <v>3.6589999999999998</v>
      </c>
      <c r="DB12" s="6">
        <v>0</v>
      </c>
      <c r="DC12" s="6">
        <v>0</v>
      </c>
      <c r="DD12" s="6">
        <v>7.827</v>
      </c>
      <c r="DE12" s="6">
        <v>3.1309999999999998</v>
      </c>
      <c r="DF12" s="6">
        <v>1.353</v>
      </c>
      <c r="DG12" s="6">
        <v>0</v>
      </c>
      <c r="DH12" s="6">
        <v>2.4830000000000001</v>
      </c>
      <c r="DI12" s="6">
        <v>0</v>
      </c>
      <c r="DJ12" s="6">
        <v>0</v>
      </c>
      <c r="DK12" s="6">
        <v>0</v>
      </c>
      <c r="DL12" s="6">
        <v>4.492</v>
      </c>
      <c r="DM12" s="6">
        <v>1.177</v>
      </c>
      <c r="DN12" s="6">
        <v>4.1349999999999998</v>
      </c>
      <c r="DO12" s="6">
        <v>0</v>
      </c>
      <c r="DP12" s="6">
        <v>0</v>
      </c>
      <c r="DR12" s="6">
        <v>60.568000000000012</v>
      </c>
      <c r="DS12" s="6">
        <v>11.177</v>
      </c>
      <c r="DT12" s="6">
        <v>28.256999999999998</v>
      </c>
      <c r="DU12" s="6">
        <v>10.31</v>
      </c>
      <c r="DV12" s="6">
        <v>12.934999999999999</v>
      </c>
      <c r="DW12" s="6">
        <v>0.18453638885219914</v>
      </c>
      <c r="DX12" s="6">
        <v>0.39554800580387162</v>
      </c>
      <c r="DY12" s="6" t="e">
        <v>#DIV/0!</v>
      </c>
    </row>
    <row r="13" spans="1:129" s="6" customFormat="1" x14ac:dyDescent="0.2">
      <c r="A13" s="11" t="s">
        <v>25</v>
      </c>
      <c r="B13" s="13">
        <v>3.839</v>
      </c>
      <c r="C13" s="13">
        <v>0.97</v>
      </c>
      <c r="D13" s="13">
        <v>3.2280000000000002</v>
      </c>
      <c r="E13" s="14">
        <f>B13*4</f>
        <v>15.356</v>
      </c>
      <c r="F13" s="14">
        <f t="shared" ref="F13:G13" si="114">C13*4</f>
        <v>3.88</v>
      </c>
      <c r="G13" s="14">
        <f t="shared" si="114"/>
        <v>12.912000000000001</v>
      </c>
      <c r="H13" s="17"/>
      <c r="I13" s="13">
        <v>1.0900000000000001</v>
      </c>
      <c r="J13" s="13">
        <v>3.855</v>
      </c>
      <c r="K13" s="13">
        <v>4.6859999999999999</v>
      </c>
      <c r="L13" s="14">
        <f>I13*4</f>
        <v>4.3600000000000003</v>
      </c>
      <c r="M13" s="14">
        <f t="shared" ref="M13" si="115">J13*4</f>
        <v>15.42</v>
      </c>
      <c r="N13" s="14">
        <f t="shared" ref="N13" si="116">K13*4</f>
        <v>18.744</v>
      </c>
      <c r="O13" s="17"/>
      <c r="P13" s="13">
        <v>1.0900000000000001</v>
      </c>
      <c r="Q13" s="13">
        <v>6.0670000000000002</v>
      </c>
      <c r="R13" s="13">
        <v>7.827</v>
      </c>
      <c r="S13" s="13">
        <v>3.64</v>
      </c>
      <c r="T13" s="14">
        <f>Q13*4</f>
        <v>24.268000000000001</v>
      </c>
      <c r="U13" s="14">
        <f t="shared" ref="U13" si="117">R13*4</f>
        <v>31.308</v>
      </c>
      <c r="V13" s="14">
        <f t="shared" ref="V13" si="118">S13*4</f>
        <v>14.56</v>
      </c>
      <c r="W13" s="17"/>
      <c r="X13" s="11" t="s">
        <v>25</v>
      </c>
      <c r="Y13" s="13">
        <v>4.2619999999999996</v>
      </c>
      <c r="Z13" s="13">
        <v>3.2280000000000002</v>
      </c>
      <c r="AA13" s="13">
        <v>3.8959999999999999</v>
      </c>
      <c r="AB13" s="14">
        <f>Y13*4</f>
        <v>17.047999999999998</v>
      </c>
      <c r="AC13" s="14">
        <f t="shared" ref="AC13" si="119">Z13*4</f>
        <v>12.912000000000001</v>
      </c>
      <c r="AD13" s="14">
        <f t="shared" ref="AD13" si="120">AA13*4</f>
        <v>15.584</v>
      </c>
      <c r="AE13" s="17"/>
      <c r="AF13" s="13">
        <v>1.385</v>
      </c>
      <c r="AG13" s="13">
        <v>3.726</v>
      </c>
      <c r="AH13" s="13">
        <v>1.385</v>
      </c>
      <c r="AI13" s="13">
        <v>3.726</v>
      </c>
      <c r="AJ13" s="14">
        <f>AG13*4</f>
        <v>14.904</v>
      </c>
      <c r="AK13" s="14">
        <f t="shared" ref="AK13" si="121">AH13*4</f>
        <v>5.54</v>
      </c>
      <c r="AL13" s="14">
        <f t="shared" ref="AL13" si="122">AI13*4</f>
        <v>14.904</v>
      </c>
      <c r="AM13" s="17"/>
      <c r="AN13" s="13">
        <v>4.2619999999999996</v>
      </c>
      <c r="AO13" s="13">
        <v>5.7160000000000002</v>
      </c>
      <c r="AP13" s="13">
        <v>4.1639999999999997</v>
      </c>
      <c r="AQ13" s="13">
        <v>7.8239999999999998</v>
      </c>
      <c r="AR13" s="14">
        <f>AO13*4</f>
        <v>22.864000000000001</v>
      </c>
      <c r="AS13" s="14">
        <f t="shared" ref="AS13" si="123">AP13*4</f>
        <v>16.655999999999999</v>
      </c>
      <c r="AT13" s="14">
        <f t="shared" ref="AT13" si="124">AQ13*4</f>
        <v>31.295999999999999</v>
      </c>
      <c r="AV13" s="11" t="s">
        <v>25</v>
      </c>
      <c r="AW13" s="13">
        <v>3.839</v>
      </c>
      <c r="AX13" s="13">
        <v>0</v>
      </c>
      <c r="AY13" s="13">
        <v>3.839</v>
      </c>
      <c r="AZ13" s="13">
        <v>0</v>
      </c>
      <c r="BA13" s="14">
        <f>AX13*4</f>
        <v>0</v>
      </c>
      <c r="BB13" s="14">
        <f t="shared" ref="BB13" si="125">AY13*4</f>
        <v>15.356</v>
      </c>
      <c r="BC13" s="14">
        <f t="shared" ref="BC13" si="126">AZ13*4</f>
        <v>0</v>
      </c>
      <c r="BD13" s="17"/>
      <c r="BE13" s="13">
        <v>1.974</v>
      </c>
      <c r="BF13" s="13">
        <v>1.385</v>
      </c>
      <c r="BG13" s="13">
        <v>0.99399999999999999</v>
      </c>
      <c r="BH13" s="14">
        <f>BE13*4</f>
        <v>7.8959999999999999</v>
      </c>
      <c r="BI13" s="14">
        <f t="shared" ref="BI13" si="127">BF13*4</f>
        <v>5.54</v>
      </c>
      <c r="BJ13" s="14">
        <f t="shared" ref="BJ13" si="128">BG13*4</f>
        <v>3.976</v>
      </c>
      <c r="BK13" s="17"/>
      <c r="BL13" s="13">
        <v>5.0149999999999997</v>
      </c>
      <c r="BM13" s="13">
        <v>4.7</v>
      </c>
      <c r="BN13" s="13">
        <v>9.3420000000000005</v>
      </c>
      <c r="BO13" s="14">
        <f>BL13*4</f>
        <v>20.059999999999999</v>
      </c>
      <c r="BP13" s="14">
        <f t="shared" ref="BP13" si="129">BM13*4</f>
        <v>18.8</v>
      </c>
      <c r="BQ13" s="14">
        <f t="shared" ref="BQ13" si="130">BN13*4</f>
        <v>37.368000000000002</v>
      </c>
      <c r="BS13" s="11" t="s">
        <v>25</v>
      </c>
      <c r="BT13" s="13">
        <v>0</v>
      </c>
      <c r="BU13" s="13">
        <v>0</v>
      </c>
      <c r="BV13" s="13">
        <v>0</v>
      </c>
      <c r="BW13" s="13">
        <v>0</v>
      </c>
      <c r="BX13" s="14">
        <f>BU13*4</f>
        <v>0</v>
      </c>
      <c r="BY13" s="14">
        <f t="shared" ref="BY13" si="131">BV13*4</f>
        <v>0</v>
      </c>
      <c r="BZ13" s="14">
        <f t="shared" ref="BZ13" si="132">BW13*4</f>
        <v>0</v>
      </c>
      <c r="CA13" s="17"/>
      <c r="CB13" s="13">
        <v>0.80700000000000005</v>
      </c>
      <c r="CC13" s="13">
        <v>0</v>
      </c>
      <c r="CD13" s="13">
        <v>1.1180000000000001</v>
      </c>
      <c r="CE13" s="14">
        <f>CB13*4</f>
        <v>3.2280000000000002</v>
      </c>
      <c r="CF13" s="14">
        <f t="shared" ref="CF13" si="133">CC13*4</f>
        <v>0</v>
      </c>
      <c r="CG13" s="14">
        <f t="shared" ref="CG13" si="134">CD13*4</f>
        <v>4.4720000000000004</v>
      </c>
      <c r="CH13" s="17"/>
      <c r="CI13" s="13">
        <v>2.5139999999999998</v>
      </c>
      <c r="CJ13" s="13">
        <v>0.82899999999999996</v>
      </c>
      <c r="CK13" s="13">
        <v>5.9969999999999999</v>
      </c>
      <c r="CL13" s="14">
        <f>CI13*4</f>
        <v>10.055999999999999</v>
      </c>
      <c r="CM13" s="14">
        <f t="shared" ref="CM13" si="135">CJ13*4</f>
        <v>3.3159999999999998</v>
      </c>
      <c r="CN13" s="14">
        <f t="shared" ref="CN13" si="136">CK13*4</f>
        <v>23.988</v>
      </c>
      <c r="CT13" s="6">
        <v>5.1319999999999997</v>
      </c>
      <c r="CU13" s="6">
        <v>3.1520000000000001</v>
      </c>
      <c r="CV13" s="6">
        <v>25.347999999999999</v>
      </c>
      <c r="CW13" s="6">
        <v>21.125999999999998</v>
      </c>
      <c r="CX13" s="6">
        <v>17.908999999999999</v>
      </c>
      <c r="CY13" s="6">
        <v>3.61</v>
      </c>
      <c r="CZ13" s="6">
        <v>2.246</v>
      </c>
      <c r="DA13" s="6">
        <v>0</v>
      </c>
      <c r="DB13" s="6">
        <v>0</v>
      </c>
      <c r="DC13" s="6">
        <v>0</v>
      </c>
      <c r="DD13" s="6">
        <v>3.64</v>
      </c>
      <c r="DE13" s="6">
        <v>1.996</v>
      </c>
      <c r="DF13" s="6">
        <v>0</v>
      </c>
      <c r="DG13" s="6">
        <v>0.66500000000000004</v>
      </c>
      <c r="DH13" s="6">
        <v>0</v>
      </c>
      <c r="DI13" s="6">
        <v>0</v>
      </c>
      <c r="DJ13" s="6">
        <v>1.0189999999999999</v>
      </c>
      <c r="DK13" s="6">
        <v>3.1619999999999999</v>
      </c>
      <c r="DL13" s="6">
        <v>4.0389999999999997</v>
      </c>
      <c r="DM13" s="6">
        <v>1.0569999999999999</v>
      </c>
      <c r="DN13" s="6">
        <v>1.179</v>
      </c>
      <c r="DO13" s="6">
        <v>0</v>
      </c>
      <c r="DP13" s="6">
        <v>3.456</v>
      </c>
      <c r="DR13" s="6">
        <v>56.020999999999994</v>
      </c>
      <c r="DS13" s="6">
        <v>23.764999999999997</v>
      </c>
      <c r="DT13" s="6">
        <v>20.212999999999997</v>
      </c>
      <c r="DU13" s="6">
        <v>8.4860000000000007</v>
      </c>
      <c r="DV13" s="6">
        <v>11.727</v>
      </c>
      <c r="DW13" s="6">
        <v>0.4242159190303636</v>
      </c>
      <c r="DX13" s="6">
        <v>1.1757284915648345</v>
      </c>
      <c r="DY13" s="6">
        <v>5.852077562326869</v>
      </c>
    </row>
    <row r="14" spans="1:129" s="6" customFormat="1" x14ac:dyDescent="0.2">
      <c r="A14" s="11" t="s">
        <v>42</v>
      </c>
      <c r="B14" s="13">
        <v>5.0330000000000004</v>
      </c>
      <c r="C14" s="13">
        <v>4.8289999999999997</v>
      </c>
      <c r="D14" s="13">
        <v>3.0609999999999999</v>
      </c>
      <c r="E14" s="14">
        <f>B14*2</f>
        <v>10.066000000000001</v>
      </c>
      <c r="F14" s="14">
        <f t="shared" ref="F14:G15" si="137">C14*2</f>
        <v>9.6579999999999995</v>
      </c>
      <c r="G14" s="14">
        <f t="shared" si="137"/>
        <v>6.1219999999999999</v>
      </c>
      <c r="H14" s="17"/>
      <c r="I14" s="13">
        <v>5.8849999999999998</v>
      </c>
      <c r="J14" s="13">
        <v>8.8859999999999992</v>
      </c>
      <c r="K14" s="13">
        <v>3.3039999999999998</v>
      </c>
      <c r="L14" s="14">
        <f>I14*2</f>
        <v>11.77</v>
      </c>
      <c r="M14" s="14">
        <f t="shared" ref="M14:M15" si="138">J14*2</f>
        <v>17.771999999999998</v>
      </c>
      <c r="N14" s="14">
        <f t="shared" ref="N14:N15" si="139">K14*2</f>
        <v>6.6079999999999997</v>
      </c>
      <c r="O14" s="17"/>
      <c r="P14" s="13">
        <v>5.8849999999999998</v>
      </c>
      <c r="Q14" s="13">
        <v>4.1180000000000003</v>
      </c>
      <c r="R14" s="13">
        <v>3.1309999999999998</v>
      </c>
      <c r="S14" s="13">
        <v>1.996</v>
      </c>
      <c r="T14" s="14">
        <f>Q14*2</f>
        <v>8.2360000000000007</v>
      </c>
      <c r="U14" s="14">
        <f t="shared" ref="U14:U15" si="140">R14*2</f>
        <v>6.2619999999999996</v>
      </c>
      <c r="V14" s="14">
        <f t="shared" ref="V14:V15" si="141">S14*2</f>
        <v>3.992</v>
      </c>
      <c r="W14" s="17"/>
      <c r="X14" s="11" t="s">
        <v>42</v>
      </c>
      <c r="Y14" s="13">
        <v>1.696</v>
      </c>
      <c r="Z14" s="13">
        <v>3.0609999999999999</v>
      </c>
      <c r="AA14" s="13">
        <v>2.5209999999999999</v>
      </c>
      <c r="AB14" s="14">
        <f>Y14*2</f>
        <v>3.3919999999999999</v>
      </c>
      <c r="AC14" s="14">
        <f t="shared" ref="AC14:AC15" si="142">Z14*2</f>
        <v>6.1219999999999999</v>
      </c>
      <c r="AD14" s="14">
        <f t="shared" ref="AD14:AD15" si="143">AA14*2</f>
        <v>5.0419999999999998</v>
      </c>
      <c r="AE14" s="17"/>
      <c r="AF14" s="13">
        <v>2.7180000000000004</v>
      </c>
      <c r="AG14" s="13">
        <v>4.3899999999999997</v>
      </c>
      <c r="AH14" s="13">
        <v>2.7180000000000004</v>
      </c>
      <c r="AI14" s="13">
        <v>4.3899999999999997</v>
      </c>
      <c r="AJ14" s="14">
        <f>AG14*2</f>
        <v>8.7799999999999994</v>
      </c>
      <c r="AK14" s="14">
        <f t="shared" ref="AK14:AK15" si="144">AH14*2</f>
        <v>5.4360000000000008</v>
      </c>
      <c r="AL14" s="14">
        <f t="shared" ref="AL14:AL15" si="145">AI14*2</f>
        <v>8.7799999999999994</v>
      </c>
      <c r="AM14" s="17"/>
      <c r="AN14" s="13">
        <v>1.696</v>
      </c>
      <c r="AO14" s="13">
        <v>4.556</v>
      </c>
      <c r="AP14" s="13">
        <v>3.4940000000000002</v>
      </c>
      <c r="AQ14" s="13">
        <v>2.4020000000000001</v>
      </c>
      <c r="AR14" s="14">
        <f>AO14*2</f>
        <v>9.1120000000000001</v>
      </c>
      <c r="AS14" s="14">
        <f t="shared" ref="AS14:AS15" si="146">AP14*2</f>
        <v>6.9880000000000004</v>
      </c>
      <c r="AT14" s="14">
        <f t="shared" ref="AT14:AT15" si="147">AQ14*2</f>
        <v>4.8040000000000003</v>
      </c>
      <c r="AV14" s="11" t="s">
        <v>42</v>
      </c>
      <c r="AW14" s="13">
        <v>5.0330000000000004</v>
      </c>
      <c r="AX14" s="13">
        <v>1.659</v>
      </c>
      <c r="AY14" s="13">
        <v>5.0330000000000004</v>
      </c>
      <c r="AZ14" s="13">
        <v>0</v>
      </c>
      <c r="BA14" s="14">
        <f>AX14*2</f>
        <v>3.3180000000000001</v>
      </c>
      <c r="BB14" s="14">
        <f t="shared" ref="BB14:BB15" si="148">AY14*2</f>
        <v>10.066000000000001</v>
      </c>
      <c r="BC14" s="14">
        <f t="shared" ref="BC14:BC15" si="149">AZ14*2</f>
        <v>0</v>
      </c>
      <c r="BD14" s="17"/>
      <c r="BE14" s="13">
        <v>1.3340000000000001</v>
      </c>
      <c r="BF14" s="13">
        <v>2.4940000000000002</v>
      </c>
      <c r="BG14" s="13">
        <v>13.981</v>
      </c>
      <c r="BH14" s="14">
        <f>BE14*2</f>
        <v>2.6680000000000001</v>
      </c>
      <c r="BI14" s="14">
        <f t="shared" ref="BI14:BI15" si="150">BF14*2</f>
        <v>4.9880000000000004</v>
      </c>
      <c r="BJ14" s="14">
        <f t="shared" ref="BJ14:BJ15" si="151">BG14*2</f>
        <v>27.962</v>
      </c>
      <c r="BK14" s="17"/>
      <c r="BL14" s="13">
        <v>3.9769999999999999</v>
      </c>
      <c r="BM14" s="13">
        <v>6.0140000000000002</v>
      </c>
      <c r="BN14" s="13">
        <v>5.8599999999999994</v>
      </c>
      <c r="BO14" s="14">
        <f>BL14*2</f>
        <v>7.9539999999999997</v>
      </c>
      <c r="BP14" s="14">
        <f t="shared" ref="BP14:BP15" si="152">BM14*2</f>
        <v>12.028</v>
      </c>
      <c r="BQ14" s="14">
        <f t="shared" ref="BQ14:BQ15" si="153">BN14*2</f>
        <v>11.719999999999999</v>
      </c>
      <c r="BS14" s="11" t="s">
        <v>42</v>
      </c>
      <c r="BT14" s="13">
        <v>4.4850000000000003</v>
      </c>
      <c r="BU14" s="13">
        <v>2.3140000000000001</v>
      </c>
      <c r="BV14" s="13">
        <v>3.6</v>
      </c>
      <c r="BW14" s="13">
        <v>0</v>
      </c>
      <c r="BX14" s="14">
        <f>BU14*2</f>
        <v>4.6280000000000001</v>
      </c>
      <c r="BY14" s="14">
        <f t="shared" ref="BY14:BY15" si="154">BV14*2</f>
        <v>7.2</v>
      </c>
      <c r="BZ14" s="14">
        <f t="shared" ref="BZ14:BZ15" si="155">BW14*2</f>
        <v>0</v>
      </c>
      <c r="CA14" s="17"/>
      <c r="CB14" s="13">
        <v>0.36</v>
      </c>
      <c r="CC14" s="13">
        <v>3.915</v>
      </c>
      <c r="CD14" s="13">
        <v>2.0859999999999999</v>
      </c>
      <c r="CE14" s="14">
        <f>CB14*2</f>
        <v>0.72</v>
      </c>
      <c r="CF14" s="14">
        <f t="shared" ref="CF14:CF15" si="156">CC14*2</f>
        <v>7.83</v>
      </c>
      <c r="CG14" s="14">
        <f t="shared" ref="CG14:CG15" si="157">CD14*2</f>
        <v>4.1719999999999997</v>
      </c>
      <c r="CH14" s="17"/>
      <c r="CI14" s="13">
        <v>0</v>
      </c>
      <c r="CJ14" s="13">
        <v>0</v>
      </c>
      <c r="CK14" s="13">
        <v>0</v>
      </c>
      <c r="CL14" s="14">
        <f>CI14*2</f>
        <v>0</v>
      </c>
      <c r="CM14" s="14">
        <f t="shared" ref="CM14:CM15" si="158">CJ14*2</f>
        <v>0</v>
      </c>
      <c r="CN14" s="14">
        <f t="shared" ref="CN14:CN15" si="159">CK14*2</f>
        <v>0</v>
      </c>
    </row>
    <row r="15" spans="1:129" s="6" customFormat="1" x14ac:dyDescent="0.2">
      <c r="A15" s="11" t="s">
        <v>26</v>
      </c>
      <c r="B15" s="13">
        <v>0.42199999999999999</v>
      </c>
      <c r="C15" s="13">
        <v>0</v>
      </c>
      <c r="D15" s="13">
        <v>0.36499999999999999</v>
      </c>
      <c r="E15" s="14">
        <f>B15*2</f>
        <v>0.84399999999999997</v>
      </c>
      <c r="F15" s="14">
        <f t="shared" si="137"/>
        <v>0</v>
      </c>
      <c r="G15" s="14">
        <f t="shared" si="137"/>
        <v>0.73</v>
      </c>
      <c r="H15" s="17"/>
      <c r="I15" s="13">
        <v>0</v>
      </c>
      <c r="J15" s="13">
        <v>0</v>
      </c>
      <c r="K15" s="13">
        <v>0</v>
      </c>
      <c r="L15" s="14">
        <f>I15*2</f>
        <v>0</v>
      </c>
      <c r="M15" s="14">
        <f t="shared" si="138"/>
        <v>0</v>
      </c>
      <c r="N15" s="14">
        <f t="shared" si="139"/>
        <v>0</v>
      </c>
      <c r="O15" s="17"/>
      <c r="P15" s="13">
        <v>0</v>
      </c>
      <c r="Q15" s="13">
        <v>3.726</v>
      </c>
      <c r="R15" s="13">
        <v>1.353</v>
      </c>
      <c r="S15" s="13">
        <v>0</v>
      </c>
      <c r="T15" s="14">
        <f>Q15*2</f>
        <v>7.452</v>
      </c>
      <c r="U15" s="14">
        <f t="shared" si="140"/>
        <v>2.706</v>
      </c>
      <c r="V15" s="14">
        <f t="shared" si="141"/>
        <v>0</v>
      </c>
      <c r="W15" s="17"/>
      <c r="X15" s="11" t="s">
        <v>26</v>
      </c>
      <c r="Y15" s="13">
        <v>0.59199999999999997</v>
      </c>
      <c r="Z15" s="13">
        <v>0.36499999999999999</v>
      </c>
      <c r="AA15" s="13">
        <v>4.4340000000000002</v>
      </c>
      <c r="AB15" s="14">
        <f>Y15*2</f>
        <v>1.1839999999999999</v>
      </c>
      <c r="AC15" s="14">
        <f t="shared" si="142"/>
        <v>0.73</v>
      </c>
      <c r="AD15" s="14">
        <f t="shared" si="143"/>
        <v>8.8680000000000003</v>
      </c>
      <c r="AE15" s="17"/>
      <c r="AF15" s="13">
        <v>0</v>
      </c>
      <c r="AG15" s="13">
        <v>2.1869999999999998</v>
      </c>
      <c r="AH15" s="13">
        <v>0</v>
      </c>
      <c r="AI15" s="13">
        <v>2.1869999999999998</v>
      </c>
      <c r="AJ15" s="14">
        <f>AG15*2</f>
        <v>4.3739999999999997</v>
      </c>
      <c r="AK15" s="14">
        <f t="shared" si="144"/>
        <v>0</v>
      </c>
      <c r="AL15" s="14">
        <f t="shared" si="145"/>
        <v>4.3739999999999997</v>
      </c>
      <c r="AM15" s="17"/>
      <c r="AN15" s="13">
        <v>0.59199999999999997</v>
      </c>
      <c r="AO15" s="13">
        <v>3.3039999999999998</v>
      </c>
      <c r="AP15" s="13">
        <v>6.5629999999999997</v>
      </c>
      <c r="AQ15" s="13">
        <v>0</v>
      </c>
      <c r="AR15" s="14">
        <f>AO15*2</f>
        <v>6.6079999999999997</v>
      </c>
      <c r="AS15" s="14">
        <f t="shared" si="146"/>
        <v>13.125999999999999</v>
      </c>
      <c r="AT15" s="14">
        <f t="shared" si="147"/>
        <v>0</v>
      </c>
      <c r="AV15" s="11" t="s">
        <v>26</v>
      </c>
      <c r="AW15" s="13">
        <v>0.42199999999999999</v>
      </c>
      <c r="AX15" s="13">
        <v>11.367000000000001</v>
      </c>
      <c r="AY15" s="13">
        <v>0.42199999999999999</v>
      </c>
      <c r="AZ15" s="13">
        <v>11.367000000000001</v>
      </c>
      <c r="BA15" s="14">
        <f>AX15*2</f>
        <v>22.734000000000002</v>
      </c>
      <c r="BB15" s="14">
        <f t="shared" si="148"/>
        <v>0.84399999999999997</v>
      </c>
      <c r="BC15" s="14">
        <f t="shared" si="149"/>
        <v>22.734000000000002</v>
      </c>
      <c r="BD15" s="17"/>
      <c r="BE15" s="13">
        <v>6.7000000000000004E-2</v>
      </c>
      <c r="BF15" s="13">
        <v>0</v>
      </c>
      <c r="BG15" s="13">
        <v>0</v>
      </c>
      <c r="BH15" s="14">
        <f>BE15*2</f>
        <v>0.13400000000000001</v>
      </c>
      <c r="BI15" s="14">
        <f t="shared" si="150"/>
        <v>0</v>
      </c>
      <c r="BJ15" s="14">
        <f t="shared" si="151"/>
        <v>0</v>
      </c>
      <c r="BK15" s="17"/>
      <c r="BL15" s="13">
        <v>2.9409999999999998</v>
      </c>
      <c r="BM15" s="13">
        <v>0</v>
      </c>
      <c r="BN15" s="13">
        <v>0</v>
      </c>
      <c r="BO15" s="14">
        <f>BL15*2</f>
        <v>5.8819999999999997</v>
      </c>
      <c r="BP15" s="14">
        <f t="shared" si="152"/>
        <v>0</v>
      </c>
      <c r="BQ15" s="14">
        <f t="shared" si="153"/>
        <v>0</v>
      </c>
      <c r="BS15" s="11" t="s">
        <v>26</v>
      </c>
      <c r="BT15" s="13">
        <v>0</v>
      </c>
      <c r="BU15" s="13">
        <v>0</v>
      </c>
      <c r="BV15" s="13">
        <v>0</v>
      </c>
      <c r="BW15" s="13">
        <v>0</v>
      </c>
      <c r="BX15" s="14">
        <f>BU15*2</f>
        <v>0</v>
      </c>
      <c r="BY15" s="14">
        <f t="shared" si="154"/>
        <v>0</v>
      </c>
      <c r="BZ15" s="14">
        <f t="shared" si="155"/>
        <v>0</v>
      </c>
      <c r="CA15" s="17"/>
      <c r="CB15" s="13">
        <v>0</v>
      </c>
      <c r="CC15" s="13">
        <v>0</v>
      </c>
      <c r="CD15" s="13">
        <v>0</v>
      </c>
      <c r="CE15" s="14">
        <f>CB15*2</f>
        <v>0</v>
      </c>
      <c r="CF15" s="14">
        <f t="shared" si="156"/>
        <v>0</v>
      </c>
      <c r="CG15" s="14">
        <f t="shared" si="157"/>
        <v>0</v>
      </c>
      <c r="CH15" s="17"/>
      <c r="CI15" s="13">
        <v>0</v>
      </c>
      <c r="CJ15" s="13">
        <v>0</v>
      </c>
      <c r="CK15" s="13">
        <v>0</v>
      </c>
      <c r="CL15" s="14">
        <f>CI15*2</f>
        <v>0</v>
      </c>
      <c r="CM15" s="14">
        <f t="shared" si="158"/>
        <v>0</v>
      </c>
      <c r="CN15" s="14">
        <f t="shared" si="159"/>
        <v>0</v>
      </c>
    </row>
    <row r="16" spans="1:129" s="6" customFormat="1" x14ac:dyDescent="0.2">
      <c r="A16" s="11" t="s">
        <v>10</v>
      </c>
      <c r="B16" s="13">
        <v>1.0429999999999999</v>
      </c>
      <c r="C16" s="13">
        <v>0.36199999999999999</v>
      </c>
      <c r="D16" s="13">
        <v>1.601</v>
      </c>
      <c r="E16" s="14">
        <f>B16*3</f>
        <v>3.1289999999999996</v>
      </c>
      <c r="F16" s="14">
        <f t="shared" ref="F16:G16" si="160">C16*3</f>
        <v>1.0859999999999999</v>
      </c>
      <c r="G16" s="14">
        <f t="shared" si="160"/>
        <v>4.8029999999999999</v>
      </c>
      <c r="H16" s="17"/>
      <c r="I16" s="13">
        <v>1.508</v>
      </c>
      <c r="J16" s="13">
        <v>0.69899999999999995</v>
      </c>
      <c r="K16" s="13">
        <v>1.5940000000000001</v>
      </c>
      <c r="L16" s="14">
        <f>I16*3</f>
        <v>4.524</v>
      </c>
      <c r="M16" s="14">
        <f t="shared" ref="M16" si="161">J16*3</f>
        <v>2.097</v>
      </c>
      <c r="N16" s="14">
        <f t="shared" ref="N16" si="162">K16*3</f>
        <v>4.782</v>
      </c>
      <c r="O16" s="17"/>
      <c r="P16" s="13">
        <v>1.508</v>
      </c>
      <c r="Q16" s="13">
        <v>1.024</v>
      </c>
      <c r="R16" s="13">
        <v>0</v>
      </c>
      <c r="S16" s="13">
        <v>0.66500000000000004</v>
      </c>
      <c r="T16" s="14">
        <f>Q16*3</f>
        <v>3.0720000000000001</v>
      </c>
      <c r="U16" s="14">
        <f t="shared" ref="U16" si="163">R16*3</f>
        <v>0</v>
      </c>
      <c r="V16" s="14">
        <f t="shared" ref="V16" si="164">S16*3</f>
        <v>1.9950000000000001</v>
      </c>
      <c r="W16" s="17"/>
      <c r="X16" s="11" t="s">
        <v>10</v>
      </c>
      <c r="Y16" s="13">
        <v>0.85699999999999998</v>
      </c>
      <c r="Z16" s="13">
        <v>1.601</v>
      </c>
      <c r="AA16" s="13">
        <v>1.359</v>
      </c>
      <c r="AB16" s="14">
        <f>Y16*3</f>
        <v>2.5709999999999997</v>
      </c>
      <c r="AC16" s="14">
        <f t="shared" ref="AC16" si="165">Z16*3</f>
        <v>4.8029999999999999</v>
      </c>
      <c r="AD16" s="14">
        <f t="shared" ref="AD16" si="166">AA16*3</f>
        <v>4.077</v>
      </c>
      <c r="AE16" s="17"/>
      <c r="AF16" s="13">
        <v>1.34</v>
      </c>
      <c r="AG16" s="13">
        <v>2.83</v>
      </c>
      <c r="AH16" s="13">
        <v>1.34</v>
      </c>
      <c r="AI16" s="13">
        <v>2.83</v>
      </c>
      <c r="AJ16" s="14">
        <f>AG16*3</f>
        <v>8.49</v>
      </c>
      <c r="AK16" s="14">
        <f t="shared" ref="AK16" si="167">AH16*3</f>
        <v>4.0200000000000005</v>
      </c>
      <c r="AL16" s="14">
        <f t="shared" ref="AL16" si="168">AI16*3</f>
        <v>8.49</v>
      </c>
      <c r="AM16" s="17"/>
      <c r="AN16" s="13">
        <v>0.85699999999999998</v>
      </c>
      <c r="AO16" s="13">
        <v>5.819</v>
      </c>
      <c r="AP16" s="13">
        <v>0.93400000000000005</v>
      </c>
      <c r="AQ16" s="13">
        <v>0.96799999999999997</v>
      </c>
      <c r="AR16" s="14">
        <f>AO16*3</f>
        <v>17.457000000000001</v>
      </c>
      <c r="AS16" s="14">
        <f t="shared" ref="AS16" si="169">AP16*3</f>
        <v>2.802</v>
      </c>
      <c r="AT16" s="14">
        <f t="shared" ref="AT16" si="170">AQ16*3</f>
        <v>2.9039999999999999</v>
      </c>
      <c r="AV16" s="11" t="s">
        <v>10</v>
      </c>
      <c r="AW16" s="13">
        <v>1.0429999999999999</v>
      </c>
      <c r="AX16" s="13">
        <v>0</v>
      </c>
      <c r="AY16" s="13">
        <v>1.0429999999999999</v>
      </c>
      <c r="AZ16" s="13">
        <v>0</v>
      </c>
      <c r="BA16" s="14">
        <f>AX16*3</f>
        <v>0</v>
      </c>
      <c r="BB16" s="14">
        <f t="shared" ref="BB16" si="171">AY16*3</f>
        <v>3.1289999999999996</v>
      </c>
      <c r="BC16" s="14">
        <f t="shared" ref="BC16" si="172">AZ16*3</f>
        <v>0</v>
      </c>
      <c r="BD16" s="17"/>
      <c r="BE16" s="13">
        <v>1.946</v>
      </c>
      <c r="BF16" s="13">
        <v>1.34</v>
      </c>
      <c r="BG16" s="13">
        <v>1.5669999999999999</v>
      </c>
      <c r="BH16" s="14">
        <f>BE16*3</f>
        <v>5.8380000000000001</v>
      </c>
      <c r="BI16" s="14">
        <f t="shared" ref="BI16" si="173">BF16*3</f>
        <v>4.0200000000000005</v>
      </c>
      <c r="BJ16" s="14">
        <f t="shared" ref="BJ16" si="174">BG16*3</f>
        <v>4.7009999999999996</v>
      </c>
      <c r="BK16" s="17"/>
      <c r="BL16" s="13">
        <v>0.30599999999999999</v>
      </c>
      <c r="BM16" s="13">
        <v>2.3410000000000002</v>
      </c>
      <c r="BN16" s="13">
        <v>3.2610000000000001</v>
      </c>
      <c r="BO16" s="14">
        <f>BL16*3</f>
        <v>0.91799999999999993</v>
      </c>
      <c r="BP16" s="14">
        <f t="shared" ref="BP16" si="175">BM16*3</f>
        <v>7.0230000000000006</v>
      </c>
      <c r="BQ16" s="14">
        <f t="shared" ref="BQ16" si="176">BN16*3</f>
        <v>9.7830000000000013</v>
      </c>
      <c r="BS16" s="11" t="s">
        <v>10</v>
      </c>
      <c r="BT16" s="13">
        <v>2.2829999999999999</v>
      </c>
      <c r="BU16" s="13">
        <v>6.883</v>
      </c>
      <c r="BV16" s="13">
        <v>3.577</v>
      </c>
      <c r="BW16" s="13">
        <v>1.583</v>
      </c>
      <c r="BX16" s="14">
        <f>BU16*3</f>
        <v>20.649000000000001</v>
      </c>
      <c r="BY16" s="14">
        <f t="shared" ref="BY16" si="177">BV16*3</f>
        <v>10.731</v>
      </c>
      <c r="BZ16" s="14">
        <f t="shared" ref="BZ16" si="178">BW16*3</f>
        <v>4.7489999999999997</v>
      </c>
      <c r="CA16" s="17"/>
      <c r="CB16" s="13">
        <v>0</v>
      </c>
      <c r="CC16" s="13">
        <v>11.154</v>
      </c>
      <c r="CD16" s="13">
        <v>0</v>
      </c>
      <c r="CE16" s="14">
        <f>CB16*3</f>
        <v>0</v>
      </c>
      <c r="CF16" s="14">
        <f t="shared" ref="CF16" si="179">CC16*3</f>
        <v>33.462000000000003</v>
      </c>
      <c r="CG16" s="14">
        <f t="shared" ref="CG16" si="180">CD16*3</f>
        <v>0</v>
      </c>
      <c r="CH16" s="17"/>
      <c r="CI16" s="13">
        <v>1.141</v>
      </c>
      <c r="CJ16" s="13">
        <v>0.5</v>
      </c>
      <c r="CK16" s="13">
        <v>1.218</v>
      </c>
      <c r="CL16" s="14">
        <f>CI16*3</f>
        <v>3.423</v>
      </c>
      <c r="CM16" s="14">
        <f t="shared" ref="CM16" si="181">CJ16*3</f>
        <v>1.5</v>
      </c>
      <c r="CN16" s="14">
        <f t="shared" ref="CN16" si="182">CK16*3</f>
        <v>3.6539999999999999</v>
      </c>
      <c r="CR16" s="6" t="s">
        <v>32</v>
      </c>
      <c r="CT16" s="6" t="s">
        <v>0</v>
      </c>
      <c r="CU16" s="6" t="s">
        <v>23</v>
      </c>
      <c r="CV16" s="6" t="s">
        <v>1</v>
      </c>
      <c r="CW16" s="6" t="s">
        <v>4</v>
      </c>
      <c r="CX16" s="6" t="s">
        <v>2</v>
      </c>
      <c r="CY16" s="6" t="s">
        <v>40</v>
      </c>
      <c r="CZ16" s="6" t="s">
        <v>41</v>
      </c>
      <c r="DA16" s="6" t="s">
        <v>3</v>
      </c>
      <c r="DB16" s="6" t="s">
        <v>24</v>
      </c>
      <c r="DC16" s="6" t="s">
        <v>5</v>
      </c>
      <c r="DD16" s="6" t="s">
        <v>25</v>
      </c>
      <c r="DE16" s="6" t="s">
        <v>42</v>
      </c>
      <c r="DF16" s="6" t="s">
        <v>26</v>
      </c>
      <c r="DG16" s="6" t="s">
        <v>10</v>
      </c>
      <c r="DH16" s="6" t="s">
        <v>11</v>
      </c>
      <c r="DI16" s="6" t="s">
        <v>12</v>
      </c>
      <c r="DJ16" s="6" t="s">
        <v>16</v>
      </c>
      <c r="DK16" s="6" t="s">
        <v>17</v>
      </c>
      <c r="DL16" s="6" t="s">
        <v>7</v>
      </c>
      <c r="DM16" s="6" t="s">
        <v>9</v>
      </c>
      <c r="DN16" s="6" t="s">
        <v>13</v>
      </c>
      <c r="DO16" s="6" t="s">
        <v>14</v>
      </c>
      <c r="DP16" s="6" t="s">
        <v>15</v>
      </c>
      <c r="DR16" s="6" t="s">
        <v>27</v>
      </c>
      <c r="DS16" s="6" t="s">
        <v>18</v>
      </c>
      <c r="DT16" s="6" t="s">
        <v>19</v>
      </c>
      <c r="DU16" s="6" t="s">
        <v>20</v>
      </c>
      <c r="DV16" s="6" t="s">
        <v>21</v>
      </c>
      <c r="DW16" s="6" t="s">
        <v>28</v>
      </c>
      <c r="DX16" s="6" t="s">
        <v>29</v>
      </c>
      <c r="DY16" s="6" t="s">
        <v>30</v>
      </c>
    </row>
    <row r="17" spans="1:129" s="6" customFormat="1" x14ac:dyDescent="0.2">
      <c r="A17" s="11" t="s">
        <v>11</v>
      </c>
      <c r="B17" s="13">
        <v>2.1349999999999998</v>
      </c>
      <c r="C17" s="13">
        <v>2.0649999999999999</v>
      </c>
      <c r="D17" s="13">
        <v>3.1349999999999998</v>
      </c>
      <c r="E17" s="14">
        <f>B17*4</f>
        <v>8.5399999999999991</v>
      </c>
      <c r="F17" s="14">
        <f t="shared" ref="F17:G17" si="183">C17*4</f>
        <v>8.26</v>
      </c>
      <c r="G17" s="14">
        <f t="shared" si="183"/>
        <v>12.54</v>
      </c>
      <c r="H17" s="17"/>
      <c r="I17" s="13">
        <v>0</v>
      </c>
      <c r="J17" s="13">
        <v>2.802</v>
      </c>
      <c r="K17" s="13">
        <v>1.903</v>
      </c>
      <c r="L17" s="14">
        <f>I17*4</f>
        <v>0</v>
      </c>
      <c r="M17" s="14">
        <f t="shared" ref="M17" si="184">J17*4</f>
        <v>11.208</v>
      </c>
      <c r="N17" s="14">
        <f t="shared" ref="N17" si="185">K17*4</f>
        <v>7.6120000000000001</v>
      </c>
      <c r="O17" s="17"/>
      <c r="P17" s="13">
        <v>0</v>
      </c>
      <c r="Q17" s="13">
        <v>0.98399999999999999</v>
      </c>
      <c r="R17" s="13">
        <v>2.4830000000000001</v>
      </c>
      <c r="S17" s="13">
        <v>0</v>
      </c>
      <c r="T17" s="14">
        <f>Q17*4</f>
        <v>3.9359999999999999</v>
      </c>
      <c r="U17" s="14">
        <f t="shared" ref="U17" si="186">R17*4</f>
        <v>9.9320000000000004</v>
      </c>
      <c r="V17" s="14">
        <f t="shared" ref="V17" si="187">S17*4</f>
        <v>0</v>
      </c>
      <c r="W17" s="17"/>
      <c r="X17" s="11" t="s">
        <v>11</v>
      </c>
      <c r="Y17" s="13">
        <v>4.2069999999999999</v>
      </c>
      <c r="Z17" s="13">
        <v>3.1349999999999998</v>
      </c>
      <c r="AA17" s="13">
        <v>0</v>
      </c>
      <c r="AB17" s="14">
        <f>Y17*4</f>
        <v>16.827999999999999</v>
      </c>
      <c r="AC17" s="14">
        <f t="shared" ref="AC17" si="188">Z17*4</f>
        <v>12.54</v>
      </c>
      <c r="AD17" s="14">
        <f t="shared" ref="AD17" si="189">AA17*4</f>
        <v>0</v>
      </c>
      <c r="AE17" s="17"/>
      <c r="AF17" s="13">
        <v>2.3959999999999999</v>
      </c>
      <c r="AG17" s="13">
        <v>2.4390000000000001</v>
      </c>
      <c r="AH17" s="13">
        <v>2.3959999999999999</v>
      </c>
      <c r="AI17" s="13">
        <v>2.4390000000000001</v>
      </c>
      <c r="AJ17" s="14">
        <f>AG17*4</f>
        <v>9.7560000000000002</v>
      </c>
      <c r="AK17" s="14">
        <f t="shared" ref="AK17" si="190">AH17*4</f>
        <v>9.5839999999999996</v>
      </c>
      <c r="AL17" s="14">
        <f t="shared" ref="AL17" si="191">AI17*4</f>
        <v>9.7560000000000002</v>
      </c>
      <c r="AM17" s="17"/>
      <c r="AN17" s="13">
        <v>4.2069999999999999</v>
      </c>
      <c r="AO17" s="13">
        <v>0</v>
      </c>
      <c r="AP17" s="13">
        <v>3.7309999999999999</v>
      </c>
      <c r="AQ17" s="13">
        <v>2.0990000000000002</v>
      </c>
      <c r="AR17" s="14">
        <f>AO17*4</f>
        <v>0</v>
      </c>
      <c r="AS17" s="14">
        <f t="shared" ref="AS17" si="192">AP17*4</f>
        <v>14.923999999999999</v>
      </c>
      <c r="AT17" s="14">
        <f t="shared" ref="AT17" si="193">AQ17*4</f>
        <v>8.3960000000000008</v>
      </c>
      <c r="AV17" s="11" t="s">
        <v>11</v>
      </c>
      <c r="AW17" s="13">
        <v>2.1349999999999998</v>
      </c>
      <c r="AX17" s="13">
        <v>13.433999999999999</v>
      </c>
      <c r="AY17" s="13">
        <v>2.1349999999999998</v>
      </c>
      <c r="AZ17" s="13">
        <v>13.433999999999999</v>
      </c>
      <c r="BA17" s="14">
        <f>AX17*4</f>
        <v>53.735999999999997</v>
      </c>
      <c r="BB17" s="14">
        <f t="shared" ref="BB17" si="194">AY17*4</f>
        <v>8.5399999999999991</v>
      </c>
      <c r="BC17" s="14">
        <f t="shared" ref="BC17" si="195">AZ17*4</f>
        <v>53.735999999999997</v>
      </c>
      <c r="BD17" s="17"/>
      <c r="BE17" s="13">
        <v>0</v>
      </c>
      <c r="BF17" s="13">
        <v>2.3959999999999999</v>
      </c>
      <c r="BG17" s="13">
        <v>5.6000000000000001E-2</v>
      </c>
      <c r="BH17" s="14">
        <f>BE17*4</f>
        <v>0</v>
      </c>
      <c r="BI17" s="14">
        <f t="shared" ref="BI17" si="196">BF17*4</f>
        <v>9.5839999999999996</v>
      </c>
      <c r="BJ17" s="14">
        <f t="shared" ref="BJ17" si="197">BG17*4</f>
        <v>0.224</v>
      </c>
      <c r="BK17" s="17"/>
      <c r="BL17" s="13">
        <v>5.4470000000000001</v>
      </c>
      <c r="BM17" s="13">
        <v>0</v>
      </c>
      <c r="BN17" s="13">
        <v>3.2559999999999998</v>
      </c>
      <c r="BO17" s="14">
        <f>BL17*4</f>
        <v>21.788</v>
      </c>
      <c r="BP17" s="14">
        <f t="shared" ref="BP17" si="198">BM17*4</f>
        <v>0</v>
      </c>
      <c r="BQ17" s="14">
        <f t="shared" ref="BQ17" si="199">BN17*4</f>
        <v>13.023999999999999</v>
      </c>
      <c r="BS17" s="11" t="s">
        <v>11</v>
      </c>
      <c r="BT17" s="13">
        <v>3.762</v>
      </c>
      <c r="BU17" s="13">
        <v>0.25800000000000001</v>
      </c>
      <c r="BV17" s="13">
        <v>3.5419999999999998</v>
      </c>
      <c r="BW17" s="13">
        <v>3.2970000000000002</v>
      </c>
      <c r="BX17" s="14">
        <f>BU17*4</f>
        <v>1.032</v>
      </c>
      <c r="BY17" s="14">
        <f t="shared" ref="BY17" si="200">BV17*4</f>
        <v>14.167999999999999</v>
      </c>
      <c r="BZ17" s="14">
        <f t="shared" ref="BZ17" si="201">BW17*4</f>
        <v>13.188000000000001</v>
      </c>
      <c r="CA17" s="17"/>
      <c r="CB17" s="13">
        <v>0.57499999999999996</v>
      </c>
      <c r="CC17" s="13">
        <v>0</v>
      </c>
      <c r="CD17" s="13">
        <v>1.2310000000000001</v>
      </c>
      <c r="CE17" s="14">
        <f>CB17*4</f>
        <v>2.2999999999999998</v>
      </c>
      <c r="CF17" s="14">
        <f t="shared" ref="CF17" si="202">CC17*4</f>
        <v>0</v>
      </c>
      <c r="CG17" s="14">
        <f t="shared" ref="CG17" si="203">CD17*4</f>
        <v>4.9240000000000004</v>
      </c>
      <c r="CH17" s="17"/>
      <c r="CI17" s="13">
        <v>7.7729999999999997</v>
      </c>
      <c r="CJ17" s="13">
        <v>13.481999999999999</v>
      </c>
      <c r="CK17" s="13">
        <v>7.4269999999999996</v>
      </c>
      <c r="CL17" s="14">
        <f>CI17*4</f>
        <v>31.091999999999999</v>
      </c>
      <c r="CM17" s="14">
        <f t="shared" ref="CM17" si="204">CJ17*4</f>
        <v>53.927999999999997</v>
      </c>
      <c r="CN17" s="14">
        <f t="shared" ref="CN17" si="205">CK17*4</f>
        <v>29.707999999999998</v>
      </c>
      <c r="CS17" s="6">
        <v>0</v>
      </c>
      <c r="CT17" s="6">
        <v>2.3170000000000002</v>
      </c>
      <c r="CU17" s="6">
        <v>0.222</v>
      </c>
      <c r="CV17" s="6">
        <v>23.507000000000001</v>
      </c>
      <c r="CW17" s="6">
        <v>6.6619999999999999</v>
      </c>
      <c r="CX17" s="6">
        <v>5.4429999999999996</v>
      </c>
      <c r="CY17" s="6">
        <v>12.111000000000001</v>
      </c>
      <c r="CZ17" s="6">
        <v>0.38400000000000001</v>
      </c>
      <c r="DA17" s="6">
        <v>0.46899999999999997</v>
      </c>
      <c r="DB17" s="6">
        <v>0</v>
      </c>
      <c r="DC17" s="6">
        <v>4.4160000000000004</v>
      </c>
      <c r="DD17" s="6">
        <v>4.2619999999999996</v>
      </c>
      <c r="DE17" s="6">
        <v>1.696</v>
      </c>
      <c r="DF17" s="6">
        <v>0.59199999999999997</v>
      </c>
      <c r="DG17" s="6">
        <v>0.85699999999999998</v>
      </c>
      <c r="DH17" s="6">
        <v>4.2069999999999999</v>
      </c>
      <c r="DI17" s="6">
        <v>4.5110000000000001</v>
      </c>
      <c r="DJ17" s="6">
        <v>6.55</v>
      </c>
      <c r="DK17" s="6">
        <v>17.013999999999999</v>
      </c>
      <c r="DL17" s="6">
        <v>0.72699999999999998</v>
      </c>
      <c r="DM17" s="6">
        <v>0.94099999999999995</v>
      </c>
      <c r="DN17" s="6">
        <v>0.59</v>
      </c>
      <c r="DO17" s="6">
        <v>0.77800000000000002</v>
      </c>
      <c r="DP17" s="6">
        <v>0.81499999999999995</v>
      </c>
      <c r="DR17" s="6">
        <v>33.034000000000006</v>
      </c>
      <c r="DS17" s="6">
        <v>17.938000000000002</v>
      </c>
      <c r="DT17" s="6">
        <v>49.026999999999994</v>
      </c>
      <c r="DU17" s="6">
        <v>42.119</v>
      </c>
      <c r="DV17" s="6">
        <v>5.8469999999999995</v>
      </c>
      <c r="DW17" s="6">
        <v>0.54301628625052978</v>
      </c>
      <c r="DX17" s="6">
        <v>0.36588002529218605</v>
      </c>
      <c r="DY17" s="6">
        <v>0.55007844108661541</v>
      </c>
    </row>
    <row r="18" spans="1:129" s="6" customFormat="1" x14ac:dyDescent="0.2">
      <c r="A18" s="11" t="s">
        <v>12</v>
      </c>
      <c r="B18" s="13">
        <v>0.74099999999999999</v>
      </c>
      <c r="C18" s="13">
        <v>1.952</v>
      </c>
      <c r="D18" s="13">
        <v>1.853</v>
      </c>
      <c r="E18" s="14">
        <f>B18*5</f>
        <v>3.7050000000000001</v>
      </c>
      <c r="F18" s="14">
        <f t="shared" ref="F18:G19" si="206">C18*5</f>
        <v>9.76</v>
      </c>
      <c r="G18" s="14">
        <f t="shared" si="206"/>
        <v>9.2650000000000006</v>
      </c>
      <c r="H18" s="17"/>
      <c r="I18" s="13">
        <v>0</v>
      </c>
      <c r="J18" s="13">
        <v>1.004</v>
      </c>
      <c r="K18" s="13">
        <v>1.85</v>
      </c>
      <c r="L18" s="14">
        <f>I18*5</f>
        <v>0</v>
      </c>
      <c r="M18" s="14">
        <f t="shared" ref="M18:M19" si="207">J18*5</f>
        <v>5.0199999999999996</v>
      </c>
      <c r="N18" s="14">
        <f t="shared" ref="N18:N19" si="208">K18*5</f>
        <v>9.25</v>
      </c>
      <c r="O18" s="17"/>
      <c r="P18" s="13">
        <v>0</v>
      </c>
      <c r="Q18" s="13">
        <v>0</v>
      </c>
      <c r="R18" s="13">
        <v>0</v>
      </c>
      <c r="S18" s="13">
        <v>0</v>
      </c>
      <c r="T18" s="14">
        <f>Q18*5</f>
        <v>0</v>
      </c>
      <c r="U18" s="14">
        <f t="shared" ref="U18:U19" si="209">R18*5</f>
        <v>0</v>
      </c>
      <c r="V18" s="14">
        <f t="shared" ref="V18:V19" si="210">S18*5</f>
        <v>0</v>
      </c>
      <c r="W18" s="17"/>
      <c r="X18" s="11" t="s">
        <v>12</v>
      </c>
      <c r="Y18" s="13">
        <v>4.5110000000000001</v>
      </c>
      <c r="Z18" s="13">
        <v>1.853</v>
      </c>
      <c r="AA18" s="13">
        <v>2.581</v>
      </c>
      <c r="AB18" s="14">
        <f>Y18*5</f>
        <v>22.555</v>
      </c>
      <c r="AC18" s="14">
        <f t="shared" ref="AC18:AC19" si="211">Z18*5</f>
        <v>9.2650000000000006</v>
      </c>
      <c r="AD18" s="14">
        <f t="shared" ref="AD18:AD19" si="212">AA18*5</f>
        <v>12.904999999999999</v>
      </c>
      <c r="AE18" s="17"/>
      <c r="AF18" s="13">
        <v>1.5049999999999999</v>
      </c>
      <c r="AG18" s="13">
        <v>0.879</v>
      </c>
      <c r="AH18" s="13">
        <v>1.5049999999999999</v>
      </c>
      <c r="AI18" s="13">
        <v>0.879</v>
      </c>
      <c r="AJ18" s="14">
        <f>AG18*5</f>
        <v>4.3949999999999996</v>
      </c>
      <c r="AK18" s="14">
        <f t="shared" ref="AK18:AK19" si="213">AH18*5</f>
        <v>7.5249999999999995</v>
      </c>
      <c r="AL18" s="14">
        <f t="shared" ref="AL18:AL19" si="214">AI18*5</f>
        <v>4.3949999999999996</v>
      </c>
      <c r="AM18" s="17"/>
      <c r="AN18" s="13">
        <v>4.5110000000000001</v>
      </c>
      <c r="AO18" s="13">
        <v>0.14299999999999999</v>
      </c>
      <c r="AP18" s="13">
        <v>0</v>
      </c>
      <c r="AQ18" s="13">
        <v>0</v>
      </c>
      <c r="AR18" s="14">
        <f>AO18*5</f>
        <v>0.71499999999999997</v>
      </c>
      <c r="AS18" s="14">
        <f t="shared" ref="AS18:AS19" si="215">AP18*5</f>
        <v>0</v>
      </c>
      <c r="AT18" s="14">
        <f t="shared" ref="AT18:AT19" si="216">AQ18*5</f>
        <v>0</v>
      </c>
      <c r="AV18" s="11" t="s">
        <v>12</v>
      </c>
      <c r="AW18" s="13">
        <v>0.74099999999999999</v>
      </c>
      <c r="AX18" s="13">
        <v>0</v>
      </c>
      <c r="AY18" s="13">
        <v>0.74099999999999999</v>
      </c>
      <c r="AZ18" s="13">
        <v>0</v>
      </c>
      <c r="BA18" s="14">
        <f>AX18*5</f>
        <v>0</v>
      </c>
      <c r="BB18" s="14">
        <f t="shared" ref="BB18:BB19" si="217">AY18*5</f>
        <v>3.7050000000000001</v>
      </c>
      <c r="BC18" s="14">
        <f t="shared" ref="BC18:BC19" si="218">AZ18*5</f>
        <v>0</v>
      </c>
      <c r="BD18" s="17"/>
      <c r="BE18" s="13">
        <v>0.98299999999999998</v>
      </c>
      <c r="BF18" s="13">
        <v>1.5049999999999999</v>
      </c>
      <c r="BG18" s="13">
        <v>2.0499999999999998</v>
      </c>
      <c r="BH18" s="14">
        <f>BE18*5</f>
        <v>4.915</v>
      </c>
      <c r="BI18" s="14">
        <f t="shared" ref="BI18:BI19" si="219">BF18*5</f>
        <v>7.5249999999999995</v>
      </c>
      <c r="BJ18" s="14">
        <f t="shared" ref="BJ18:BJ19" si="220">BG18*5</f>
        <v>10.25</v>
      </c>
      <c r="BK18" s="17"/>
      <c r="BL18" s="13">
        <v>0</v>
      </c>
      <c r="BM18" s="13">
        <v>0</v>
      </c>
      <c r="BN18" s="13">
        <v>0.48499999999999999</v>
      </c>
      <c r="BO18" s="14">
        <f>BL18*5</f>
        <v>0</v>
      </c>
      <c r="BP18" s="14">
        <f t="shared" ref="BP18:BP19" si="221">BM18*5</f>
        <v>0</v>
      </c>
      <c r="BQ18" s="14">
        <f t="shared" ref="BQ18:BQ19" si="222">BN18*5</f>
        <v>2.4249999999999998</v>
      </c>
      <c r="BS18" s="11" t="s">
        <v>12</v>
      </c>
      <c r="BT18" s="13">
        <v>0</v>
      </c>
      <c r="BU18" s="13">
        <v>0</v>
      </c>
      <c r="BV18" s="13">
        <v>4.5949999999999998</v>
      </c>
      <c r="BW18" s="13">
        <v>3.8130000000000002</v>
      </c>
      <c r="BX18" s="14">
        <f>BU18*5</f>
        <v>0</v>
      </c>
      <c r="BY18" s="14">
        <f t="shared" ref="BY18:BY19" si="223">BV18*5</f>
        <v>22.974999999999998</v>
      </c>
      <c r="BZ18" s="14">
        <f t="shared" ref="BZ18:BZ19" si="224">BW18*5</f>
        <v>19.065000000000001</v>
      </c>
      <c r="CA18" s="19"/>
      <c r="CB18" s="13">
        <v>1.986</v>
      </c>
      <c r="CC18" s="13">
        <v>7.8010000000000002</v>
      </c>
      <c r="CD18" s="13">
        <v>1.369</v>
      </c>
      <c r="CE18" s="14">
        <f>CB18*5</f>
        <v>9.93</v>
      </c>
      <c r="CF18" s="14">
        <f t="shared" ref="CF18:CF19" si="225">CC18*5</f>
        <v>39.005000000000003</v>
      </c>
      <c r="CG18" s="14">
        <f t="shared" ref="CG18:CG19" si="226">CD18*5</f>
        <v>6.8449999999999998</v>
      </c>
      <c r="CH18" s="17"/>
      <c r="CI18" s="13">
        <v>0</v>
      </c>
      <c r="CJ18" s="13">
        <v>0</v>
      </c>
      <c r="CK18" s="13">
        <v>0</v>
      </c>
      <c r="CL18" s="14">
        <f>CI18*5</f>
        <v>0</v>
      </c>
      <c r="CM18" s="14">
        <f t="shared" ref="CM18:CM19" si="227">CJ18*5</f>
        <v>0</v>
      </c>
      <c r="CN18" s="14">
        <f t="shared" ref="CN18:CN19" si="228">CK18*5</f>
        <v>0</v>
      </c>
      <c r="CT18" s="6">
        <v>3.363</v>
      </c>
      <c r="CU18" s="6">
        <v>0.94299999999999995</v>
      </c>
      <c r="CV18" s="6">
        <v>21.344999999999999</v>
      </c>
      <c r="CW18" s="6">
        <v>9.1509999999999998</v>
      </c>
      <c r="CX18" s="6">
        <v>7.4850000000000003</v>
      </c>
      <c r="CY18" s="6">
        <v>22.221</v>
      </c>
      <c r="CZ18" s="6">
        <v>0.76400000000000001</v>
      </c>
      <c r="DA18" s="6">
        <v>0.34300000000000003</v>
      </c>
      <c r="DB18" s="6">
        <v>0.55600000000000005</v>
      </c>
      <c r="DC18" s="6">
        <v>6.16</v>
      </c>
      <c r="DD18" s="6">
        <v>3.2280000000000002</v>
      </c>
      <c r="DE18" s="6">
        <v>3.0609999999999999</v>
      </c>
      <c r="DF18" s="6">
        <v>0.36499999999999999</v>
      </c>
      <c r="DG18" s="6">
        <v>1.601</v>
      </c>
      <c r="DH18" s="6">
        <v>3.1349999999999998</v>
      </c>
      <c r="DI18" s="6">
        <v>1.853</v>
      </c>
      <c r="DJ18" s="6">
        <v>3.7650000000000001</v>
      </c>
      <c r="DK18" s="6">
        <v>6.0359999999999996</v>
      </c>
      <c r="DL18" s="6">
        <v>0.39400000000000002</v>
      </c>
      <c r="DM18" s="6">
        <v>1.1619999999999999</v>
      </c>
      <c r="DN18" s="6">
        <v>0.23100000000000001</v>
      </c>
      <c r="DO18" s="6">
        <v>0.38900000000000001</v>
      </c>
      <c r="DP18" s="6">
        <v>1.03</v>
      </c>
      <c r="DR18" s="6">
        <v>35.223999999999997</v>
      </c>
      <c r="DS18" s="6">
        <v>30.47</v>
      </c>
      <c r="DT18" s="6">
        <v>34.310000000000009</v>
      </c>
      <c r="DU18" s="6">
        <v>26.041999999999998</v>
      </c>
      <c r="DV18" s="6">
        <v>7.0040000000000004</v>
      </c>
      <c r="DW18" s="6">
        <v>0.86503520327049743</v>
      </c>
      <c r="DX18" s="6">
        <v>0.88807927717866486</v>
      </c>
      <c r="DY18" s="6">
        <v>0.41181764997074838</v>
      </c>
    </row>
    <row r="19" spans="1:129" s="6" customFormat="1" x14ac:dyDescent="0.2">
      <c r="A19" s="11" t="s">
        <v>16</v>
      </c>
      <c r="B19" s="13">
        <v>1.458</v>
      </c>
      <c r="C19" s="13">
        <v>2.3420000000000001</v>
      </c>
      <c r="D19" s="13">
        <v>3.7650000000000001</v>
      </c>
      <c r="E19" s="14">
        <f>B19*5</f>
        <v>7.29</v>
      </c>
      <c r="F19" s="14">
        <f t="shared" si="206"/>
        <v>11.71</v>
      </c>
      <c r="G19" s="14">
        <f t="shared" si="206"/>
        <v>18.824999999999999</v>
      </c>
      <c r="H19" s="17"/>
      <c r="I19" s="13">
        <v>5.8999999999999997E-2</v>
      </c>
      <c r="J19" s="13">
        <v>0.49399999999999999</v>
      </c>
      <c r="K19" s="13">
        <v>0.63700000000000001</v>
      </c>
      <c r="L19" s="14">
        <f>I19*5</f>
        <v>0.29499999999999998</v>
      </c>
      <c r="M19" s="14">
        <f t="shared" si="207"/>
        <v>2.4699999999999998</v>
      </c>
      <c r="N19" s="14">
        <f t="shared" si="208"/>
        <v>3.1850000000000001</v>
      </c>
      <c r="O19" s="17"/>
      <c r="P19" s="13">
        <v>5.8999999999999997E-2</v>
      </c>
      <c r="Q19" s="13">
        <v>0</v>
      </c>
      <c r="R19" s="13">
        <v>0</v>
      </c>
      <c r="S19" s="13">
        <v>1.0189999999999999</v>
      </c>
      <c r="T19" s="14">
        <f>Q19*5</f>
        <v>0</v>
      </c>
      <c r="U19" s="14">
        <f t="shared" si="209"/>
        <v>0</v>
      </c>
      <c r="V19" s="14">
        <f t="shared" si="210"/>
        <v>5.0949999999999998</v>
      </c>
      <c r="W19" s="17"/>
      <c r="X19" s="11" t="s">
        <v>16</v>
      </c>
      <c r="Y19" s="13">
        <v>6.55</v>
      </c>
      <c r="Z19" s="13">
        <v>3.7650000000000001</v>
      </c>
      <c r="AA19" s="13">
        <v>0</v>
      </c>
      <c r="AB19" s="14">
        <f>Y19*5</f>
        <v>32.75</v>
      </c>
      <c r="AC19" s="14">
        <f t="shared" si="211"/>
        <v>18.824999999999999</v>
      </c>
      <c r="AD19" s="14">
        <f t="shared" si="212"/>
        <v>0</v>
      </c>
      <c r="AE19" s="17"/>
      <c r="AF19" s="13">
        <v>6.7549999999999999</v>
      </c>
      <c r="AG19" s="13">
        <v>0.78200000000000003</v>
      </c>
      <c r="AH19" s="13">
        <v>6.7549999999999999</v>
      </c>
      <c r="AI19" s="13">
        <v>0.78200000000000003</v>
      </c>
      <c r="AJ19" s="14">
        <f>AG19*5</f>
        <v>3.91</v>
      </c>
      <c r="AK19" s="14">
        <f t="shared" si="213"/>
        <v>33.774999999999999</v>
      </c>
      <c r="AL19" s="14">
        <f t="shared" si="214"/>
        <v>3.91</v>
      </c>
      <c r="AM19" s="17"/>
      <c r="AN19" s="13">
        <v>6.55</v>
      </c>
      <c r="AO19" s="13">
        <v>0</v>
      </c>
      <c r="AP19" s="13">
        <v>0</v>
      </c>
      <c r="AQ19" s="13">
        <v>0</v>
      </c>
      <c r="AR19" s="14">
        <f>AO19*5</f>
        <v>0</v>
      </c>
      <c r="AS19" s="14">
        <f t="shared" si="215"/>
        <v>0</v>
      </c>
      <c r="AT19" s="14">
        <f t="shared" si="216"/>
        <v>0</v>
      </c>
      <c r="AV19" s="11" t="s">
        <v>16</v>
      </c>
      <c r="AW19" s="13">
        <v>1.458</v>
      </c>
      <c r="AX19" s="13">
        <v>0</v>
      </c>
      <c r="AY19" s="13">
        <v>1.458</v>
      </c>
      <c r="AZ19" s="13">
        <v>0</v>
      </c>
      <c r="BA19" s="14">
        <f>AX19*5</f>
        <v>0</v>
      </c>
      <c r="BB19" s="14">
        <f t="shared" si="217"/>
        <v>7.29</v>
      </c>
      <c r="BC19" s="14">
        <f t="shared" si="218"/>
        <v>0</v>
      </c>
      <c r="BD19" s="17"/>
      <c r="BE19" s="13">
        <v>3.8679999999999999</v>
      </c>
      <c r="BF19" s="13">
        <v>6.7549999999999999</v>
      </c>
      <c r="BG19" s="13">
        <v>0.628</v>
      </c>
      <c r="BH19" s="14">
        <f>BE19*5</f>
        <v>19.34</v>
      </c>
      <c r="BI19" s="14">
        <f t="shared" si="219"/>
        <v>33.774999999999999</v>
      </c>
      <c r="BJ19" s="14">
        <f t="shared" si="220"/>
        <v>3.14</v>
      </c>
      <c r="BK19" s="17"/>
      <c r="BL19" s="13">
        <v>0</v>
      </c>
      <c r="BM19" s="13">
        <v>0</v>
      </c>
      <c r="BN19" s="13">
        <v>0.50600000000000001</v>
      </c>
      <c r="BO19" s="14">
        <f>BL19*5</f>
        <v>0</v>
      </c>
      <c r="BP19" s="14">
        <f t="shared" si="221"/>
        <v>0</v>
      </c>
      <c r="BQ19" s="14">
        <f t="shared" si="222"/>
        <v>2.5300000000000002</v>
      </c>
      <c r="BS19" s="11" t="s">
        <v>16</v>
      </c>
      <c r="BT19" s="13">
        <v>0.19600000000000001</v>
      </c>
      <c r="BU19" s="13">
        <v>0</v>
      </c>
      <c r="BV19" s="13">
        <v>1.423</v>
      </c>
      <c r="BW19" s="13">
        <v>0</v>
      </c>
      <c r="BX19" s="14">
        <f>BU19*5</f>
        <v>0</v>
      </c>
      <c r="BY19" s="14">
        <f t="shared" si="223"/>
        <v>7.1150000000000002</v>
      </c>
      <c r="BZ19" s="14">
        <f t="shared" si="224"/>
        <v>0</v>
      </c>
      <c r="CA19" s="17"/>
      <c r="CB19" s="13">
        <v>1.286</v>
      </c>
      <c r="CC19" s="13">
        <v>0</v>
      </c>
      <c r="CD19" s="13">
        <v>4.7220000000000004</v>
      </c>
      <c r="CE19" s="14">
        <f>CB19*5</f>
        <v>6.43</v>
      </c>
      <c r="CF19" s="14">
        <f t="shared" si="225"/>
        <v>0</v>
      </c>
      <c r="CG19" s="14">
        <f t="shared" si="226"/>
        <v>23.610000000000003</v>
      </c>
      <c r="CH19" s="17"/>
      <c r="CI19" s="13">
        <v>0.52500000000000002</v>
      </c>
      <c r="CJ19" s="13">
        <v>0</v>
      </c>
      <c r="CK19" s="13">
        <v>0</v>
      </c>
      <c r="CL19" s="14">
        <f>CI19*5</f>
        <v>2.625</v>
      </c>
      <c r="CM19" s="14">
        <f t="shared" si="227"/>
        <v>0</v>
      </c>
      <c r="CN19" s="14">
        <f t="shared" si="228"/>
        <v>0</v>
      </c>
      <c r="CT19" s="6">
        <v>3.6339999999999999</v>
      </c>
      <c r="CU19" s="6">
        <v>0</v>
      </c>
      <c r="CV19" s="6">
        <v>25.641999999999999</v>
      </c>
      <c r="CW19" s="6">
        <v>13.589</v>
      </c>
      <c r="CX19" s="6">
        <v>8.48</v>
      </c>
      <c r="CY19" s="6">
        <v>21.972999999999999</v>
      </c>
      <c r="CZ19" s="6">
        <v>2.2210000000000001</v>
      </c>
      <c r="DA19" s="6">
        <v>0.86799999999999999</v>
      </c>
      <c r="DB19" s="6">
        <v>0</v>
      </c>
      <c r="DC19" s="6">
        <v>0</v>
      </c>
      <c r="DD19" s="6">
        <v>3.8959999999999999</v>
      </c>
      <c r="DE19" s="6">
        <v>2.5209999999999999</v>
      </c>
      <c r="DF19" s="6">
        <v>4.4340000000000002</v>
      </c>
      <c r="DG19" s="6">
        <v>1.359</v>
      </c>
      <c r="DH19" s="6">
        <v>0</v>
      </c>
      <c r="DI19" s="6">
        <v>2.581</v>
      </c>
      <c r="DJ19" s="6">
        <v>0</v>
      </c>
      <c r="DK19" s="6">
        <v>1.2330000000000001</v>
      </c>
      <c r="DL19" s="6">
        <v>4.2119999999999997</v>
      </c>
      <c r="DM19" s="6">
        <v>0.42599999999999999</v>
      </c>
      <c r="DN19" s="6">
        <v>0.27800000000000002</v>
      </c>
      <c r="DO19" s="6">
        <v>0</v>
      </c>
      <c r="DP19" s="6">
        <v>0.26100000000000001</v>
      </c>
      <c r="DR19" s="6">
        <v>44.402000000000008</v>
      </c>
      <c r="DS19" s="6">
        <v>32.673999999999999</v>
      </c>
      <c r="DT19" s="6">
        <v>22.068999999999996</v>
      </c>
      <c r="DU19" s="6">
        <v>9.0690000000000008</v>
      </c>
      <c r="DV19" s="6">
        <v>7.6979999999999995</v>
      </c>
      <c r="DW19" s="6">
        <v>0.73586775370478796</v>
      </c>
      <c r="DX19" s="6">
        <v>1.4805383116588884</v>
      </c>
      <c r="DY19" s="6">
        <v>0.6184408137259364</v>
      </c>
    </row>
    <row r="20" spans="1:129" s="6" customFormat="1" x14ac:dyDescent="0.2">
      <c r="A20" s="11" t="s">
        <v>17</v>
      </c>
      <c r="B20" s="13">
        <v>3.5659999999999998</v>
      </c>
      <c r="C20" s="13">
        <v>6.109</v>
      </c>
      <c r="D20" s="13">
        <v>6.0359999999999996</v>
      </c>
      <c r="E20" s="14">
        <f>B20*6</f>
        <v>21.396000000000001</v>
      </c>
      <c r="F20" s="14">
        <f t="shared" ref="F20:G20" si="229">C20*6</f>
        <v>36.653999999999996</v>
      </c>
      <c r="G20" s="14">
        <f t="shared" si="229"/>
        <v>36.215999999999994</v>
      </c>
      <c r="H20" s="17"/>
      <c r="I20" s="13">
        <v>2.9319999999999999</v>
      </c>
      <c r="J20" s="13">
        <v>3.4340000000000002</v>
      </c>
      <c r="K20" s="13">
        <v>13.074</v>
      </c>
      <c r="L20" s="14">
        <f>I20*6</f>
        <v>17.591999999999999</v>
      </c>
      <c r="M20" s="14">
        <f t="shared" ref="M20" si="230">J20*6</f>
        <v>20.603999999999999</v>
      </c>
      <c r="N20" s="14">
        <f t="shared" ref="N20" si="231">K20*6</f>
        <v>78.444000000000003</v>
      </c>
      <c r="O20" s="17"/>
      <c r="P20" s="13">
        <v>2.9319999999999999</v>
      </c>
      <c r="Q20" s="13">
        <v>1.8080000000000001</v>
      </c>
      <c r="R20" s="13">
        <v>0</v>
      </c>
      <c r="S20" s="13">
        <v>3.1619999999999999</v>
      </c>
      <c r="T20" s="14">
        <f>Q20*6</f>
        <v>10.848000000000001</v>
      </c>
      <c r="U20" s="14">
        <f t="shared" ref="U20" si="232">R20*6</f>
        <v>0</v>
      </c>
      <c r="V20" s="14">
        <f t="shared" ref="V20" si="233">S20*6</f>
        <v>18.972000000000001</v>
      </c>
      <c r="W20" s="17"/>
      <c r="X20" s="11" t="s">
        <v>17</v>
      </c>
      <c r="Y20" s="13">
        <v>17.013999999999999</v>
      </c>
      <c r="Z20" s="13">
        <v>6.0359999999999996</v>
      </c>
      <c r="AA20" s="13">
        <v>1.2330000000000001</v>
      </c>
      <c r="AB20" s="14">
        <f>Y20*6</f>
        <v>102.084</v>
      </c>
      <c r="AC20" s="14">
        <f t="shared" ref="AC20" si="234">Z20*6</f>
        <v>36.215999999999994</v>
      </c>
      <c r="AD20" s="14">
        <f t="shared" ref="AD20" si="235">AA20*6</f>
        <v>7.3980000000000006</v>
      </c>
      <c r="AE20" s="17"/>
      <c r="AF20" s="13">
        <v>9.5350000000000001</v>
      </c>
      <c r="AG20" s="13">
        <v>4.7649999999999997</v>
      </c>
      <c r="AH20" s="13">
        <v>9.5350000000000001</v>
      </c>
      <c r="AI20" s="13">
        <v>4.7649999999999997</v>
      </c>
      <c r="AJ20" s="14">
        <f>AG20*6</f>
        <v>28.589999999999996</v>
      </c>
      <c r="AK20" s="14">
        <f t="shared" ref="AK20" si="236">AH20*6</f>
        <v>57.21</v>
      </c>
      <c r="AL20" s="14">
        <f t="shared" ref="AL20" si="237">AI20*6</f>
        <v>28.589999999999996</v>
      </c>
      <c r="AM20" s="17"/>
      <c r="AN20" s="13">
        <v>17.013999999999999</v>
      </c>
      <c r="AO20" s="13">
        <v>0</v>
      </c>
      <c r="AP20" s="13">
        <v>0</v>
      </c>
      <c r="AQ20" s="13">
        <v>0</v>
      </c>
      <c r="AR20" s="14">
        <f>AO20*6</f>
        <v>0</v>
      </c>
      <c r="AS20" s="14">
        <f t="shared" ref="AS20" si="238">AP20*6</f>
        <v>0</v>
      </c>
      <c r="AT20" s="14">
        <f t="shared" ref="AT20" si="239">AQ20*6</f>
        <v>0</v>
      </c>
      <c r="AV20" s="11" t="s">
        <v>17</v>
      </c>
      <c r="AW20" s="13">
        <v>3.5659999999999998</v>
      </c>
      <c r="AX20" s="13">
        <v>0</v>
      </c>
      <c r="AY20" s="13">
        <v>3.5659999999999998</v>
      </c>
      <c r="AZ20" s="13">
        <v>0</v>
      </c>
      <c r="BA20" s="14">
        <f>AX20*6</f>
        <v>0</v>
      </c>
      <c r="BB20" s="14">
        <f t="shared" ref="BB20" si="240">AY20*6</f>
        <v>21.396000000000001</v>
      </c>
      <c r="BC20" s="14">
        <f t="shared" ref="BC20" si="241">AZ20*6</f>
        <v>0</v>
      </c>
      <c r="BD20" s="17"/>
      <c r="BE20" s="13">
        <v>8.8420000000000005</v>
      </c>
      <c r="BF20" s="13">
        <v>9.5350000000000001</v>
      </c>
      <c r="BG20" s="13">
        <v>4</v>
      </c>
      <c r="BH20" s="14">
        <f>BE20*6</f>
        <v>53.052000000000007</v>
      </c>
      <c r="BI20" s="14">
        <f t="shared" ref="BI20" si="242">BF20*6</f>
        <v>57.21</v>
      </c>
      <c r="BJ20" s="14">
        <f t="shared" ref="BJ20" si="243">BG20*6</f>
        <v>24</v>
      </c>
      <c r="BK20" s="17"/>
      <c r="BL20" s="13">
        <v>0</v>
      </c>
      <c r="BM20" s="13">
        <v>10.090999999999999</v>
      </c>
      <c r="BN20" s="13">
        <v>2.399</v>
      </c>
      <c r="BO20" s="14">
        <f>BL20*6</f>
        <v>0</v>
      </c>
      <c r="BP20" s="14">
        <f t="shared" ref="BP20" si="244">BM20*6</f>
        <v>60.545999999999992</v>
      </c>
      <c r="BQ20" s="14">
        <f t="shared" ref="BQ20" si="245">BN20*6</f>
        <v>14.394</v>
      </c>
      <c r="BS20" s="11" t="s">
        <v>17</v>
      </c>
      <c r="BT20" s="13">
        <v>0.875</v>
      </c>
      <c r="BU20" s="13">
        <v>1.7210000000000001</v>
      </c>
      <c r="BV20" s="13">
        <v>2.5070000000000001</v>
      </c>
      <c r="BW20" s="13">
        <v>2.0339999999999998</v>
      </c>
      <c r="BX20" s="14">
        <f>BU20*6</f>
        <v>10.326000000000001</v>
      </c>
      <c r="BY20" s="14">
        <f t="shared" ref="BY20" si="246">BV20*6</f>
        <v>15.042000000000002</v>
      </c>
      <c r="BZ20" s="14">
        <f t="shared" ref="BZ20" si="247">BW20*6</f>
        <v>12.203999999999999</v>
      </c>
      <c r="CA20" s="17"/>
      <c r="CB20" s="13">
        <v>0.38400000000000001</v>
      </c>
      <c r="CC20" s="13">
        <v>0</v>
      </c>
      <c r="CD20" s="13">
        <v>0</v>
      </c>
      <c r="CE20" s="14">
        <f>CB20*6</f>
        <v>2.3040000000000003</v>
      </c>
      <c r="CF20" s="14">
        <f t="shared" ref="CF20" si="248">CC20*6</f>
        <v>0</v>
      </c>
      <c r="CG20" s="14">
        <f t="shared" ref="CG20" si="249">CD20*6</f>
        <v>0</v>
      </c>
      <c r="CH20" s="17"/>
      <c r="CI20" s="13">
        <v>1.516</v>
      </c>
      <c r="CJ20" s="13">
        <v>0.35599999999999998</v>
      </c>
      <c r="CK20" s="13">
        <v>0</v>
      </c>
      <c r="CL20" s="14">
        <f>CI20*6</f>
        <v>9.0960000000000001</v>
      </c>
      <c r="CM20" s="14">
        <f t="shared" ref="CM20" si="250">CJ20*6</f>
        <v>2.1360000000000001</v>
      </c>
      <c r="CN20" s="14">
        <f t="shared" ref="CN20" si="251">CK20*6</f>
        <v>0</v>
      </c>
    </row>
    <row r="21" spans="1:129" s="6" customFormat="1" x14ac:dyDescent="0.2">
      <c r="A21" s="11" t="s">
        <v>7</v>
      </c>
      <c r="B21" s="13">
        <v>0.27300000000000002</v>
      </c>
      <c r="C21" s="13">
        <v>3.7589999999999999</v>
      </c>
      <c r="D21" s="13">
        <v>0.39400000000000002</v>
      </c>
      <c r="E21" s="14">
        <f>B21*2</f>
        <v>0.54600000000000004</v>
      </c>
      <c r="F21" s="14">
        <f t="shared" ref="F21:G21" si="252">C21*2</f>
        <v>7.5179999999999998</v>
      </c>
      <c r="G21" s="14">
        <f t="shared" si="252"/>
        <v>0.78800000000000003</v>
      </c>
      <c r="H21" s="17"/>
      <c r="I21" s="13">
        <v>2.8879999999999999</v>
      </c>
      <c r="J21" s="13">
        <v>3.8039999999999998</v>
      </c>
      <c r="K21" s="13">
        <v>0.80700000000000005</v>
      </c>
      <c r="L21" s="14">
        <f>I21*2</f>
        <v>5.7759999999999998</v>
      </c>
      <c r="M21" s="14">
        <f t="shared" ref="M21" si="253">J21*2</f>
        <v>7.6079999999999997</v>
      </c>
      <c r="N21" s="14">
        <f t="shared" ref="N21" si="254">K21*2</f>
        <v>1.6140000000000001</v>
      </c>
      <c r="O21" s="17"/>
      <c r="P21" s="13">
        <v>2.8879999999999999</v>
      </c>
      <c r="Q21" s="13">
        <v>5.3</v>
      </c>
      <c r="R21" s="13">
        <v>4.492</v>
      </c>
      <c r="S21" s="13">
        <v>4.0389999999999997</v>
      </c>
      <c r="T21" s="14">
        <f>Q21*2</f>
        <v>10.6</v>
      </c>
      <c r="U21" s="14">
        <f t="shared" ref="U21" si="255">R21*2</f>
        <v>8.984</v>
      </c>
      <c r="V21" s="14">
        <f t="shared" ref="V21" si="256">S21*2</f>
        <v>8.0779999999999994</v>
      </c>
      <c r="W21" s="17"/>
      <c r="X21" s="11" t="s">
        <v>7</v>
      </c>
      <c r="Y21" s="13">
        <v>0.72699999999999998</v>
      </c>
      <c r="Z21" s="13">
        <v>0.39400000000000002</v>
      </c>
      <c r="AA21" s="13">
        <v>4.2119999999999997</v>
      </c>
      <c r="AB21" s="14">
        <f>Y21*2</f>
        <v>1.454</v>
      </c>
      <c r="AC21" s="14">
        <f t="shared" ref="AC21" si="257">Z21*2</f>
        <v>0.78800000000000003</v>
      </c>
      <c r="AD21" s="14">
        <f t="shared" ref="AD21" si="258">AA21*2</f>
        <v>8.4239999999999995</v>
      </c>
      <c r="AE21" s="17"/>
      <c r="AF21" s="13">
        <v>0.183</v>
      </c>
      <c r="AG21" s="13">
        <v>1.4079999999999999</v>
      </c>
      <c r="AH21" s="13">
        <v>0.183</v>
      </c>
      <c r="AI21" s="13">
        <v>1.4079999999999999</v>
      </c>
      <c r="AJ21" s="14">
        <f>AG21*2</f>
        <v>2.8159999999999998</v>
      </c>
      <c r="AK21" s="14">
        <f t="shared" ref="AK21" si="259">AH21*2</f>
        <v>0.36599999999999999</v>
      </c>
      <c r="AL21" s="14">
        <f t="shared" ref="AL21" si="260">AI21*2</f>
        <v>2.8159999999999998</v>
      </c>
      <c r="AM21" s="17"/>
      <c r="AN21" s="13">
        <v>0.72699999999999998</v>
      </c>
      <c r="AO21" s="13">
        <v>7.532</v>
      </c>
      <c r="AP21" s="13">
        <v>2.839</v>
      </c>
      <c r="AQ21" s="13">
        <v>5.931</v>
      </c>
      <c r="AR21" s="14">
        <f>AO21*2</f>
        <v>15.064</v>
      </c>
      <c r="AS21" s="14">
        <f t="shared" ref="AS21" si="261">AP21*2</f>
        <v>5.6779999999999999</v>
      </c>
      <c r="AT21" s="14">
        <f t="shared" ref="AT21" si="262">AQ21*2</f>
        <v>11.862</v>
      </c>
      <c r="AV21" s="11" t="s">
        <v>7</v>
      </c>
      <c r="AW21" s="13">
        <v>0.27300000000000002</v>
      </c>
      <c r="AX21" s="13">
        <v>15.000999999999999</v>
      </c>
      <c r="AY21" s="13">
        <v>0.27300000000000002</v>
      </c>
      <c r="AZ21" s="13">
        <v>15.000999999999999</v>
      </c>
      <c r="BA21" s="14">
        <f>AX21*2</f>
        <v>30.001999999999999</v>
      </c>
      <c r="BB21" s="14">
        <f t="shared" ref="BB21" si="263">AY21*2</f>
        <v>0.54600000000000004</v>
      </c>
      <c r="BC21" s="14">
        <f t="shared" ref="BC21" si="264">AZ21*2</f>
        <v>30.001999999999999</v>
      </c>
      <c r="BD21" s="17"/>
      <c r="BE21" s="13">
        <v>5.9720000000000004</v>
      </c>
      <c r="BF21" s="13">
        <v>0.183</v>
      </c>
      <c r="BG21" s="13">
        <v>0.19</v>
      </c>
      <c r="BH21" s="14">
        <f>BE21*2</f>
        <v>11.944000000000001</v>
      </c>
      <c r="BI21" s="14">
        <f t="shared" ref="BI21" si="265">BF21*2</f>
        <v>0.36599999999999999</v>
      </c>
      <c r="BJ21" s="14">
        <f t="shared" ref="BJ21" si="266">BG21*2</f>
        <v>0.38</v>
      </c>
      <c r="BK21" s="17"/>
      <c r="BL21" s="13">
        <v>5.8369999999999997</v>
      </c>
      <c r="BM21" s="13">
        <v>0</v>
      </c>
      <c r="BN21" s="13">
        <v>3.395</v>
      </c>
      <c r="BO21" s="14">
        <f>BL21*2</f>
        <v>11.673999999999999</v>
      </c>
      <c r="BP21" s="14">
        <f t="shared" ref="BP21" si="267">BM21*2</f>
        <v>0</v>
      </c>
      <c r="BQ21" s="14">
        <f t="shared" ref="BQ21" si="268">BN21*2</f>
        <v>6.79</v>
      </c>
      <c r="BS21" s="11" t="s">
        <v>7</v>
      </c>
      <c r="BT21" s="13">
        <v>3.3780000000000001</v>
      </c>
      <c r="BU21" s="13">
        <v>9.89</v>
      </c>
      <c r="BV21" s="13">
        <v>3.25</v>
      </c>
      <c r="BW21" s="13">
        <v>5.5990000000000002</v>
      </c>
      <c r="BX21" s="14">
        <f>BU21*2</f>
        <v>19.78</v>
      </c>
      <c r="BY21" s="14">
        <f t="shared" ref="BY21" si="269">BV21*2</f>
        <v>6.5</v>
      </c>
      <c r="BZ21" s="14">
        <f t="shared" ref="BZ21" si="270">BW21*2</f>
        <v>11.198</v>
      </c>
      <c r="CA21" s="17"/>
      <c r="CB21" s="13">
        <v>0.56000000000000005</v>
      </c>
      <c r="CC21" s="13">
        <v>5.3490000000000002</v>
      </c>
      <c r="CD21" s="13">
        <v>7.3999999999999996E-2</v>
      </c>
      <c r="CE21" s="14">
        <f>CB21*2</f>
        <v>1.1200000000000001</v>
      </c>
      <c r="CF21" s="14">
        <f t="shared" ref="CF21" si="271">CC21*2</f>
        <v>10.698</v>
      </c>
      <c r="CG21" s="14">
        <f t="shared" ref="CG21" si="272">CD21*2</f>
        <v>0.14799999999999999</v>
      </c>
      <c r="CH21" s="17"/>
      <c r="CI21" s="13">
        <v>6.7889999999999997</v>
      </c>
      <c r="CJ21" s="13">
        <v>13.801</v>
      </c>
      <c r="CK21" s="13">
        <v>8.3680000000000003</v>
      </c>
      <c r="CL21" s="14">
        <f>CI21*2</f>
        <v>13.577999999999999</v>
      </c>
      <c r="CM21" s="14">
        <f t="shared" ref="CM21" si="273">CJ21*2</f>
        <v>27.602</v>
      </c>
      <c r="CN21" s="14">
        <f t="shared" ref="CN21" si="274">CK21*2</f>
        <v>16.736000000000001</v>
      </c>
      <c r="CS21" s="6" t="s">
        <v>39</v>
      </c>
      <c r="CT21" s="6">
        <v>3.71</v>
      </c>
      <c r="CU21" s="6">
        <v>0.54400000000000004</v>
      </c>
      <c r="CV21" s="6">
        <v>20.408000000000001</v>
      </c>
      <c r="CW21" s="6">
        <v>4.952</v>
      </c>
      <c r="CX21" s="6">
        <v>13.402000000000001</v>
      </c>
      <c r="CY21" s="6">
        <v>21.510999999999999</v>
      </c>
      <c r="CZ21" s="6">
        <v>0.84599999999999997</v>
      </c>
      <c r="DA21" s="6">
        <v>0.18</v>
      </c>
      <c r="DB21" s="6">
        <v>0.83699999999999997</v>
      </c>
      <c r="DC21" s="6">
        <v>5.18</v>
      </c>
      <c r="DD21" s="6">
        <v>1.385</v>
      </c>
      <c r="DE21" s="6">
        <v>2.7180000000000004</v>
      </c>
      <c r="DF21" s="6">
        <v>0</v>
      </c>
      <c r="DG21" s="6">
        <v>1.34</v>
      </c>
      <c r="DH21" s="6">
        <v>2.3959999999999999</v>
      </c>
      <c r="DI21" s="6">
        <v>1.5049999999999999</v>
      </c>
      <c r="DJ21" s="6">
        <v>6.7549999999999999</v>
      </c>
      <c r="DK21" s="6">
        <v>9.5350000000000001</v>
      </c>
      <c r="DL21" s="6">
        <v>0.183</v>
      </c>
      <c r="DM21" s="6">
        <v>0.64800000000000002</v>
      </c>
      <c r="DN21" s="6">
        <v>0</v>
      </c>
      <c r="DO21" s="6">
        <v>0.42099999999999999</v>
      </c>
      <c r="DP21" s="6">
        <v>0.22500000000000001</v>
      </c>
      <c r="DR21" s="6">
        <v>29.770999999999997</v>
      </c>
      <c r="DS21" s="6">
        <v>35.758999999999993</v>
      </c>
      <c r="DT21" s="6">
        <v>34.471999999999994</v>
      </c>
      <c r="DU21" s="6">
        <v>28.441999999999997</v>
      </c>
      <c r="DV21" s="6">
        <v>5.0129999999999999</v>
      </c>
      <c r="DW21" s="6">
        <v>1.2011353330422221</v>
      </c>
      <c r="DX21" s="6">
        <v>1.0373346484103041</v>
      </c>
      <c r="DY21" s="6">
        <v>0.23020780066012739</v>
      </c>
    </row>
    <row r="22" spans="1:129" s="6" customFormat="1" x14ac:dyDescent="0.2">
      <c r="A22" s="11" t="s">
        <v>9</v>
      </c>
      <c r="B22" s="13">
        <v>6.7140000000000004</v>
      </c>
      <c r="C22" s="13">
        <v>2.9060000000000001</v>
      </c>
      <c r="D22" s="13">
        <v>1.1619999999999999</v>
      </c>
      <c r="E22" s="14">
        <f>B22*4</f>
        <v>26.856000000000002</v>
      </c>
      <c r="F22" s="14">
        <f t="shared" ref="F22:G22" si="275">C22*4</f>
        <v>11.624000000000001</v>
      </c>
      <c r="G22" s="14">
        <f t="shared" si="275"/>
        <v>4.6479999999999997</v>
      </c>
      <c r="H22" s="17"/>
      <c r="I22" s="13">
        <v>2.633</v>
      </c>
      <c r="J22" s="13">
        <v>2.2360000000000002</v>
      </c>
      <c r="K22" s="13">
        <v>0.624</v>
      </c>
      <c r="L22" s="14">
        <f>I22*4</f>
        <v>10.532</v>
      </c>
      <c r="M22" s="14">
        <f t="shared" ref="M22" si="276">J22*4</f>
        <v>8.9440000000000008</v>
      </c>
      <c r="N22" s="14">
        <f t="shared" ref="N22" si="277">K22*4</f>
        <v>2.496</v>
      </c>
      <c r="O22" s="17"/>
      <c r="P22" s="13">
        <v>2.633</v>
      </c>
      <c r="Q22" s="13">
        <v>1.2190000000000001</v>
      </c>
      <c r="R22" s="13">
        <v>1.177</v>
      </c>
      <c r="S22" s="13">
        <v>1.0569999999999999</v>
      </c>
      <c r="T22" s="14">
        <f>Q22*4</f>
        <v>4.8760000000000003</v>
      </c>
      <c r="U22" s="14">
        <f t="shared" ref="U22" si="278">R22*4</f>
        <v>4.7080000000000002</v>
      </c>
      <c r="V22" s="14">
        <f t="shared" ref="V22" si="279">S22*4</f>
        <v>4.2279999999999998</v>
      </c>
      <c r="W22" s="17"/>
      <c r="X22" s="11" t="s">
        <v>9</v>
      </c>
      <c r="Y22" s="13">
        <v>0.94099999999999995</v>
      </c>
      <c r="Z22" s="13">
        <v>1.1619999999999999</v>
      </c>
      <c r="AA22" s="13">
        <v>0.42599999999999999</v>
      </c>
      <c r="AB22" s="14">
        <f>Y22*4</f>
        <v>3.7639999999999998</v>
      </c>
      <c r="AC22" s="14">
        <f t="shared" ref="AC22" si="280">Z22*4</f>
        <v>4.6479999999999997</v>
      </c>
      <c r="AD22" s="14">
        <f t="shared" ref="AD22" si="281">AA22*4</f>
        <v>1.704</v>
      </c>
      <c r="AE22" s="17"/>
      <c r="AF22" s="13">
        <v>0.64800000000000002</v>
      </c>
      <c r="AG22" s="13">
        <v>3.7240000000000002</v>
      </c>
      <c r="AH22" s="13">
        <v>0.64800000000000002</v>
      </c>
      <c r="AI22" s="13">
        <v>3.7240000000000002</v>
      </c>
      <c r="AJ22" s="14">
        <f>AG22*4</f>
        <v>14.896000000000001</v>
      </c>
      <c r="AK22" s="14">
        <f t="shared" ref="AK22" si="282">AH22*4</f>
        <v>2.5920000000000001</v>
      </c>
      <c r="AL22" s="14">
        <f t="shared" ref="AL22" si="283">AI22*4</f>
        <v>14.896000000000001</v>
      </c>
      <c r="AM22" s="17"/>
      <c r="AN22" s="13">
        <v>0.94099999999999995</v>
      </c>
      <c r="AO22" s="13">
        <v>0</v>
      </c>
      <c r="AP22" s="13">
        <v>1.1359999999999999</v>
      </c>
      <c r="AQ22" s="13">
        <v>0</v>
      </c>
      <c r="AR22" s="14">
        <f>AO22*4</f>
        <v>0</v>
      </c>
      <c r="AS22" s="14">
        <f t="shared" ref="AS22" si="284">AP22*4</f>
        <v>4.5439999999999996</v>
      </c>
      <c r="AT22" s="14">
        <f t="shared" ref="AT22" si="285">AQ22*4</f>
        <v>0</v>
      </c>
      <c r="AV22" s="11" t="s">
        <v>9</v>
      </c>
      <c r="AW22" s="13">
        <v>6.7140000000000004</v>
      </c>
      <c r="AX22" s="13">
        <v>0</v>
      </c>
      <c r="AY22" s="13">
        <v>6.7140000000000004</v>
      </c>
      <c r="AZ22" s="13">
        <v>0</v>
      </c>
      <c r="BA22" s="14">
        <f>AX22*4</f>
        <v>0</v>
      </c>
      <c r="BB22" s="14">
        <f t="shared" ref="BB22" si="286">AY22*4</f>
        <v>26.856000000000002</v>
      </c>
      <c r="BC22" s="14">
        <f t="shared" ref="BC22" si="287">AZ22*4</f>
        <v>0</v>
      </c>
      <c r="BD22" s="17"/>
      <c r="BE22" s="13">
        <v>8.6989999999999998</v>
      </c>
      <c r="BF22" s="13">
        <v>0.64800000000000002</v>
      </c>
      <c r="BG22" s="13">
        <v>0.90200000000000002</v>
      </c>
      <c r="BH22" s="14">
        <f>BE22*4</f>
        <v>34.795999999999999</v>
      </c>
      <c r="BI22" s="14">
        <f t="shared" ref="BI22" si="288">BF22*4</f>
        <v>2.5920000000000001</v>
      </c>
      <c r="BJ22" s="14">
        <f t="shared" ref="BJ22" si="289">BG22*4</f>
        <v>3.6080000000000001</v>
      </c>
      <c r="BK22" s="17"/>
      <c r="BL22" s="13">
        <v>1.0029999999999999</v>
      </c>
      <c r="BM22" s="13">
        <v>0</v>
      </c>
      <c r="BN22" s="13">
        <v>4.4210000000000003</v>
      </c>
      <c r="BO22" s="14">
        <f>BL22*4</f>
        <v>4.0119999999999996</v>
      </c>
      <c r="BP22" s="14">
        <f t="shared" ref="BP22" si="290">BM22*4</f>
        <v>0</v>
      </c>
      <c r="BQ22" s="14">
        <f t="shared" ref="BQ22" si="291">BN22*4</f>
        <v>17.684000000000001</v>
      </c>
      <c r="BS22" s="11" t="s">
        <v>9</v>
      </c>
      <c r="BT22" s="13">
        <v>10.61</v>
      </c>
      <c r="BU22" s="13">
        <v>6.5410000000000004</v>
      </c>
      <c r="BV22" s="13">
        <v>8.8989999999999991</v>
      </c>
      <c r="BW22" s="13">
        <v>0.69699999999999995</v>
      </c>
      <c r="BX22" s="14">
        <f>BU22*4</f>
        <v>26.164000000000001</v>
      </c>
      <c r="BY22" s="14">
        <f t="shared" ref="BY22" si="292">BV22*4</f>
        <v>35.595999999999997</v>
      </c>
      <c r="BZ22" s="14">
        <f t="shared" ref="BZ22" si="293">BW22*4</f>
        <v>2.7879999999999998</v>
      </c>
      <c r="CA22" s="17"/>
      <c r="CB22" s="13">
        <v>0.43099999999999999</v>
      </c>
      <c r="CC22" s="13">
        <v>0</v>
      </c>
      <c r="CD22" s="13">
        <v>5.3719999999999999</v>
      </c>
      <c r="CE22" s="14">
        <f>CB22*4</f>
        <v>1.724</v>
      </c>
      <c r="CF22" s="14">
        <f t="shared" ref="CF22" si="294">CC22*4</f>
        <v>0</v>
      </c>
      <c r="CG22" s="14">
        <f t="shared" ref="CG22" si="295">CD22*4</f>
        <v>21.488</v>
      </c>
      <c r="CH22" s="17"/>
      <c r="CI22" s="13">
        <v>1.5129999999999999</v>
      </c>
      <c r="CJ22" s="13">
        <v>0.255</v>
      </c>
      <c r="CK22" s="13">
        <v>1.716</v>
      </c>
      <c r="CL22" s="14">
        <f>CI22*4</f>
        <v>6.0519999999999996</v>
      </c>
      <c r="CM22" s="14">
        <f t="shared" ref="CM22" si="296">CJ22*4</f>
        <v>1.02</v>
      </c>
      <c r="CN22" s="14">
        <f t="shared" ref="CN22" si="297">CK22*4</f>
        <v>6.8639999999999999</v>
      </c>
      <c r="CT22" s="6">
        <v>1.5009999999999999</v>
      </c>
      <c r="CU22" s="6">
        <v>0.115</v>
      </c>
      <c r="CV22" s="6">
        <v>17.646000000000001</v>
      </c>
      <c r="CW22" s="6">
        <v>19.198999999999998</v>
      </c>
      <c r="CX22" s="6">
        <v>3.7759999999999998</v>
      </c>
      <c r="CY22" s="6">
        <v>23.243000000000002</v>
      </c>
      <c r="CZ22" s="6">
        <v>0.34799999999999998</v>
      </c>
      <c r="DA22" s="6">
        <v>0.72799999999999998</v>
      </c>
      <c r="DB22" s="6">
        <v>0</v>
      </c>
      <c r="DC22" s="6">
        <v>0</v>
      </c>
      <c r="DD22" s="6">
        <v>3.726</v>
      </c>
      <c r="DE22" s="6">
        <v>4.3899999999999997</v>
      </c>
      <c r="DF22" s="6">
        <v>2.1869999999999998</v>
      </c>
      <c r="DG22" s="6">
        <v>2.83</v>
      </c>
      <c r="DH22" s="6">
        <v>2.4390000000000001</v>
      </c>
      <c r="DI22" s="6">
        <v>0.879</v>
      </c>
      <c r="DJ22" s="6">
        <v>0.78200000000000003</v>
      </c>
      <c r="DK22" s="6">
        <v>4.7649999999999997</v>
      </c>
      <c r="DL22" s="6">
        <v>1.4079999999999999</v>
      </c>
      <c r="DM22" s="6">
        <v>3.7240000000000002</v>
      </c>
      <c r="DN22" s="6">
        <v>1.496</v>
      </c>
      <c r="DO22" s="6">
        <v>1.5629999999999999</v>
      </c>
      <c r="DP22" s="6">
        <v>0.69099999999999995</v>
      </c>
      <c r="DR22" s="6">
        <v>40.207999999999998</v>
      </c>
      <c r="DS22" s="6">
        <v>27.399000000000001</v>
      </c>
      <c r="DT22" s="6">
        <v>32.393000000000001</v>
      </c>
      <c r="DU22" s="6">
        <v>15.420999999999999</v>
      </c>
      <c r="DV22" s="6">
        <v>14.057000000000002</v>
      </c>
      <c r="DW22" s="6">
        <v>0.68143155590927185</v>
      </c>
      <c r="DX22" s="6">
        <v>0.84583088938968298</v>
      </c>
      <c r="DY22" s="6">
        <v>0.82601213268510931</v>
      </c>
    </row>
    <row r="23" spans="1:129" s="6" customFormat="1" ht="12" customHeight="1" x14ac:dyDescent="0.2">
      <c r="A23" s="11" t="s">
        <v>13</v>
      </c>
      <c r="B23" s="13">
        <v>0</v>
      </c>
      <c r="C23" s="13">
        <v>3.1680000000000001</v>
      </c>
      <c r="D23" s="13">
        <v>0.23100000000000001</v>
      </c>
      <c r="E23" s="14">
        <f>B23*2</f>
        <v>0</v>
      </c>
      <c r="F23" s="14">
        <f t="shared" ref="F23:G23" si="298">C23*2</f>
        <v>6.3360000000000003</v>
      </c>
      <c r="G23" s="14">
        <f t="shared" si="298"/>
        <v>0.46200000000000002</v>
      </c>
      <c r="H23" s="17"/>
      <c r="I23" s="13">
        <v>1.9750000000000001</v>
      </c>
      <c r="J23" s="13">
        <v>5.9219999999999997</v>
      </c>
      <c r="K23" s="13">
        <v>2.4260000000000002</v>
      </c>
      <c r="L23" s="14">
        <f>I23*2</f>
        <v>3.95</v>
      </c>
      <c r="M23" s="14">
        <f t="shared" ref="M23" si="299">J23*2</f>
        <v>11.843999999999999</v>
      </c>
      <c r="N23" s="14">
        <f t="shared" ref="N23" si="300">K23*2</f>
        <v>4.8520000000000003</v>
      </c>
      <c r="O23" s="17"/>
      <c r="P23" s="13">
        <v>1.9750000000000001</v>
      </c>
      <c r="Q23" s="13">
        <v>3.6909999999999998</v>
      </c>
      <c r="R23" s="13">
        <v>4.1349999999999998</v>
      </c>
      <c r="S23" s="13">
        <v>1.179</v>
      </c>
      <c r="T23" s="14">
        <f>Q23*2</f>
        <v>7.3819999999999997</v>
      </c>
      <c r="U23" s="14">
        <f t="shared" ref="U23" si="301">R23*2</f>
        <v>8.27</v>
      </c>
      <c r="V23" s="14">
        <f t="shared" ref="V23" si="302">S23*2</f>
        <v>2.3580000000000001</v>
      </c>
      <c r="W23" s="17"/>
      <c r="X23" s="11" t="s">
        <v>13</v>
      </c>
      <c r="Y23" s="13">
        <v>0.59</v>
      </c>
      <c r="Z23" s="13">
        <v>0.23100000000000001</v>
      </c>
      <c r="AA23" s="13">
        <v>0.27800000000000002</v>
      </c>
      <c r="AB23" s="14">
        <f>Y23*2</f>
        <v>1.18</v>
      </c>
      <c r="AC23" s="14">
        <f t="shared" ref="AC23" si="303">Z23*2</f>
        <v>0.46200000000000002</v>
      </c>
      <c r="AD23" s="14">
        <f t="shared" ref="AD23" si="304">AA23*2</f>
        <v>0.55600000000000005</v>
      </c>
      <c r="AE23" s="19"/>
      <c r="AF23" s="13">
        <v>0</v>
      </c>
      <c r="AG23" s="13">
        <v>1.496</v>
      </c>
      <c r="AH23" s="13">
        <v>0</v>
      </c>
      <c r="AI23" s="13">
        <v>1.496</v>
      </c>
      <c r="AJ23" s="14">
        <f>AG23*2</f>
        <v>2.992</v>
      </c>
      <c r="AK23" s="14">
        <f t="shared" ref="AK23" si="305">AH23*2</f>
        <v>0</v>
      </c>
      <c r="AL23" s="14">
        <f t="shared" ref="AL23" si="306">AI23*2</f>
        <v>2.992</v>
      </c>
      <c r="AM23" s="19"/>
      <c r="AN23" s="13">
        <v>0.59</v>
      </c>
      <c r="AO23" s="13">
        <v>2.0009999999999999</v>
      </c>
      <c r="AP23" s="13">
        <v>9.9540000000000006</v>
      </c>
      <c r="AQ23" s="13">
        <v>19.812000000000001</v>
      </c>
      <c r="AR23" s="14">
        <f>AO23*2</f>
        <v>4.0019999999999998</v>
      </c>
      <c r="AS23" s="14">
        <f t="shared" ref="AS23" si="307">AP23*2</f>
        <v>19.908000000000001</v>
      </c>
      <c r="AT23" s="14">
        <f t="shared" ref="AT23" si="308">AQ23*2</f>
        <v>39.624000000000002</v>
      </c>
      <c r="AV23" s="11" t="s">
        <v>13</v>
      </c>
      <c r="AW23" s="13">
        <v>0</v>
      </c>
      <c r="AX23" s="13">
        <v>10.753</v>
      </c>
      <c r="AY23" s="13">
        <v>0</v>
      </c>
      <c r="AZ23" s="13">
        <v>10.753</v>
      </c>
      <c r="BA23" s="14">
        <f>AX23*2</f>
        <v>21.506</v>
      </c>
      <c r="BB23" s="14">
        <f t="shared" ref="BB23" si="309">AY23*2</f>
        <v>0</v>
      </c>
      <c r="BC23" s="14">
        <f t="shared" ref="BC23" si="310">AZ23*2</f>
        <v>21.506</v>
      </c>
      <c r="BD23" s="19"/>
      <c r="BE23" s="13">
        <v>0.53</v>
      </c>
      <c r="BF23" s="13">
        <v>0</v>
      </c>
      <c r="BG23" s="13">
        <v>0.98299999999999998</v>
      </c>
      <c r="BH23" s="14">
        <f>BE23*2</f>
        <v>1.06</v>
      </c>
      <c r="BI23" s="14">
        <f t="shared" ref="BI23" si="311">BF23*2</f>
        <v>0</v>
      </c>
      <c r="BJ23" s="14">
        <f t="shared" ref="BJ23" si="312">BG23*2</f>
        <v>1.966</v>
      </c>
      <c r="BK23" s="19"/>
      <c r="BL23" s="13">
        <v>3.9569999999999999</v>
      </c>
      <c r="BM23" s="13">
        <v>7.4770000000000003</v>
      </c>
      <c r="BN23" s="13">
        <v>11.204000000000001</v>
      </c>
      <c r="BO23" s="14">
        <f>BL23*2</f>
        <v>7.9139999999999997</v>
      </c>
      <c r="BP23" s="14">
        <f t="shared" ref="BP23" si="313">BM23*2</f>
        <v>14.954000000000001</v>
      </c>
      <c r="BQ23" s="14">
        <f t="shared" ref="BQ23" si="314">BN23*2</f>
        <v>22.408000000000001</v>
      </c>
      <c r="BS23" s="11" t="s">
        <v>13</v>
      </c>
      <c r="BT23" s="13">
        <v>0</v>
      </c>
      <c r="BU23" s="13">
        <v>8.0820000000000007</v>
      </c>
      <c r="BV23" s="13">
        <v>2.9180000000000001</v>
      </c>
      <c r="BW23" s="13">
        <v>4.7359999999999998</v>
      </c>
      <c r="BX23" s="14">
        <f>BU23*2</f>
        <v>16.164000000000001</v>
      </c>
      <c r="BY23" s="14">
        <f t="shared" ref="BY23" si="315">BV23*2</f>
        <v>5.8360000000000003</v>
      </c>
      <c r="BZ23" s="14">
        <f t="shared" ref="BZ23" si="316">BW23*2</f>
        <v>9.4719999999999995</v>
      </c>
      <c r="CA23" s="19"/>
      <c r="CB23" s="13">
        <v>0.39900000000000002</v>
      </c>
      <c r="CC23" s="13">
        <v>8.6539999999999999</v>
      </c>
      <c r="CD23" s="13">
        <v>7.516</v>
      </c>
      <c r="CE23" s="14">
        <f>CB23*2</f>
        <v>0.79800000000000004</v>
      </c>
      <c r="CF23" s="14">
        <f t="shared" ref="CF23" si="317">CC23*2</f>
        <v>17.308</v>
      </c>
      <c r="CG23" s="14">
        <f t="shared" ref="CG23" si="318">CD23*2</f>
        <v>15.032</v>
      </c>
      <c r="CH23" s="19"/>
      <c r="CI23" s="13">
        <v>0</v>
      </c>
      <c r="CJ23" s="13">
        <v>9.9250000000000007</v>
      </c>
      <c r="CK23" s="13">
        <v>5.4649999999999999</v>
      </c>
      <c r="CL23" s="14">
        <f>CI23*2</f>
        <v>0</v>
      </c>
      <c r="CM23" s="14">
        <f t="shared" ref="CM23" si="319">CJ23*2</f>
        <v>19.850000000000001</v>
      </c>
      <c r="CN23" s="14">
        <f t="shared" ref="CN23" si="320">CK23*2</f>
        <v>10.93</v>
      </c>
      <c r="CT23" s="6">
        <v>3.71</v>
      </c>
      <c r="CU23" s="6">
        <v>0.54400000000000004</v>
      </c>
      <c r="CV23" s="6">
        <v>20.408000000000001</v>
      </c>
      <c r="CW23" s="6">
        <v>4.952</v>
      </c>
      <c r="CX23" s="6">
        <v>13.402000000000001</v>
      </c>
      <c r="CY23" s="6">
        <v>21.510999999999999</v>
      </c>
      <c r="CZ23" s="6">
        <v>0.84599999999999997</v>
      </c>
      <c r="DA23" s="6">
        <v>0.18</v>
      </c>
      <c r="DB23" s="6">
        <v>0.83699999999999997</v>
      </c>
      <c r="DC23" s="6">
        <v>5.18</v>
      </c>
      <c r="DD23" s="6">
        <v>1.385</v>
      </c>
      <c r="DE23" s="6">
        <v>2.7180000000000004</v>
      </c>
      <c r="DF23" s="6">
        <v>0</v>
      </c>
      <c r="DG23" s="6">
        <v>1.34</v>
      </c>
      <c r="DH23" s="6">
        <v>2.3959999999999999</v>
      </c>
      <c r="DI23" s="6">
        <v>1.5049999999999999</v>
      </c>
      <c r="DJ23" s="6">
        <v>6.7549999999999999</v>
      </c>
      <c r="DK23" s="6">
        <v>9.5350000000000001</v>
      </c>
      <c r="DL23" s="6">
        <v>0.183</v>
      </c>
      <c r="DM23" s="6">
        <v>0.64800000000000002</v>
      </c>
      <c r="DN23" s="6">
        <v>0</v>
      </c>
      <c r="DO23" s="6">
        <v>0.42099999999999999</v>
      </c>
      <c r="DP23" s="6">
        <v>0.22500000000000001</v>
      </c>
      <c r="DR23" s="6">
        <v>29.770999999999997</v>
      </c>
      <c r="DS23" s="6">
        <v>35.758999999999993</v>
      </c>
      <c r="DT23" s="6">
        <v>34.471999999999994</v>
      </c>
      <c r="DU23" s="6">
        <v>28.441999999999997</v>
      </c>
      <c r="DV23" s="6">
        <v>5.0129999999999999</v>
      </c>
      <c r="DW23" s="6">
        <v>1.2011353330422221</v>
      </c>
      <c r="DX23" s="6">
        <v>1.0373346484103041</v>
      </c>
      <c r="DY23" s="6">
        <v>0.23020780066012739</v>
      </c>
    </row>
    <row r="24" spans="1:129" s="6" customFormat="1" x14ac:dyDescent="0.2">
      <c r="A24" s="11" t="s">
        <v>14</v>
      </c>
      <c r="B24" s="13">
        <v>5.1779999999999999</v>
      </c>
      <c r="C24" s="13">
        <v>1.2230000000000001</v>
      </c>
      <c r="D24" s="13">
        <v>0.38900000000000001</v>
      </c>
      <c r="E24" s="14">
        <f>B24*4</f>
        <v>20.712</v>
      </c>
      <c r="F24" s="14">
        <f t="shared" ref="F24:G24" si="321">C24*4</f>
        <v>4.8920000000000003</v>
      </c>
      <c r="G24" s="14">
        <f t="shared" si="321"/>
        <v>1.556</v>
      </c>
      <c r="H24" s="17"/>
      <c r="I24" s="13">
        <v>0</v>
      </c>
      <c r="J24" s="13">
        <v>0.437</v>
      </c>
      <c r="K24" s="13">
        <v>4.2089999999999996</v>
      </c>
      <c r="L24" s="14">
        <f>I24*4</f>
        <v>0</v>
      </c>
      <c r="M24" s="14">
        <f t="shared" ref="M24" si="322">J24*4</f>
        <v>1.748</v>
      </c>
      <c r="N24" s="14">
        <f t="shared" ref="N24" si="323">K24*4</f>
        <v>16.835999999999999</v>
      </c>
      <c r="O24" s="17"/>
      <c r="P24" s="13">
        <v>0</v>
      </c>
      <c r="Q24" s="13">
        <v>0</v>
      </c>
      <c r="R24" s="13">
        <v>0</v>
      </c>
      <c r="S24" s="13">
        <v>0</v>
      </c>
      <c r="T24" s="14">
        <f>Q24*4</f>
        <v>0</v>
      </c>
      <c r="U24" s="14">
        <f t="shared" ref="U24" si="324">R24*4</f>
        <v>0</v>
      </c>
      <c r="V24" s="14">
        <f t="shared" ref="V24" si="325">S24*4</f>
        <v>0</v>
      </c>
      <c r="W24" s="17"/>
      <c r="X24" s="11" t="s">
        <v>14</v>
      </c>
      <c r="Y24" s="13">
        <v>0.77800000000000002</v>
      </c>
      <c r="Z24" s="13">
        <v>0.38900000000000001</v>
      </c>
      <c r="AA24" s="13">
        <v>0</v>
      </c>
      <c r="AB24" s="14">
        <f>Y24*4</f>
        <v>3.1120000000000001</v>
      </c>
      <c r="AC24" s="14">
        <f t="shared" ref="AC24" si="326">Z24*4</f>
        <v>1.556</v>
      </c>
      <c r="AD24" s="14">
        <f t="shared" ref="AD24" si="327">AA24*4</f>
        <v>0</v>
      </c>
      <c r="AE24" s="17"/>
      <c r="AF24" s="13">
        <v>0.42099999999999999</v>
      </c>
      <c r="AG24" s="13">
        <v>1.5629999999999999</v>
      </c>
      <c r="AH24" s="13">
        <v>0.42099999999999999</v>
      </c>
      <c r="AI24" s="13">
        <v>1.5629999999999999</v>
      </c>
      <c r="AJ24" s="14">
        <f>AG24*4</f>
        <v>6.2519999999999998</v>
      </c>
      <c r="AK24" s="14">
        <f t="shared" ref="AK24" si="328">AH24*4</f>
        <v>1.6839999999999999</v>
      </c>
      <c r="AL24" s="14">
        <f t="shared" ref="AL24" si="329">AI24*4</f>
        <v>6.2519999999999998</v>
      </c>
      <c r="AM24" s="17"/>
      <c r="AN24" s="13">
        <v>0.77800000000000002</v>
      </c>
      <c r="AO24" s="13">
        <v>0</v>
      </c>
      <c r="AP24" s="13">
        <v>0</v>
      </c>
      <c r="AQ24" s="13">
        <v>0</v>
      </c>
      <c r="AR24" s="14">
        <f>AO24*4</f>
        <v>0</v>
      </c>
      <c r="AS24" s="14">
        <f t="shared" ref="AS24" si="330">AP24*4</f>
        <v>0</v>
      </c>
      <c r="AT24" s="14">
        <f t="shared" ref="AT24" si="331">AQ24*4</f>
        <v>0</v>
      </c>
      <c r="AV24" s="11" t="s">
        <v>14</v>
      </c>
      <c r="AW24" s="13">
        <v>5.1779999999999999</v>
      </c>
      <c r="AX24" s="13">
        <v>0</v>
      </c>
      <c r="AY24" s="13">
        <v>5.1779999999999999</v>
      </c>
      <c r="AZ24" s="13">
        <v>0</v>
      </c>
      <c r="BA24" s="14">
        <f>AX24*4</f>
        <v>0</v>
      </c>
      <c r="BB24" s="14">
        <f t="shared" ref="BB24" si="332">AY24*4</f>
        <v>20.712</v>
      </c>
      <c r="BC24" s="14">
        <f t="shared" ref="BC24" si="333">AZ24*4</f>
        <v>0</v>
      </c>
      <c r="BD24" s="17"/>
      <c r="BE24" s="13">
        <v>4.8230000000000004</v>
      </c>
      <c r="BF24" s="13">
        <v>0.42099999999999999</v>
      </c>
      <c r="BG24" s="13">
        <v>0.66600000000000004</v>
      </c>
      <c r="BH24" s="14">
        <f>BE24*4</f>
        <v>19.292000000000002</v>
      </c>
      <c r="BI24" s="14">
        <f t="shared" ref="BI24" si="334">BF24*4</f>
        <v>1.6839999999999999</v>
      </c>
      <c r="BJ24" s="14">
        <f t="shared" ref="BJ24" si="335">BG24*4</f>
        <v>2.6640000000000001</v>
      </c>
      <c r="BK24" s="17"/>
      <c r="BL24" s="13">
        <v>0</v>
      </c>
      <c r="BM24" s="13">
        <v>0</v>
      </c>
      <c r="BN24" s="13">
        <v>2.0830000000000002</v>
      </c>
      <c r="BO24" s="14">
        <f>BL24*4</f>
        <v>0</v>
      </c>
      <c r="BP24" s="14">
        <f t="shared" ref="BP24" si="336">BM24*4</f>
        <v>0</v>
      </c>
      <c r="BQ24" s="14">
        <f t="shared" ref="BQ24" si="337">BN24*4</f>
        <v>8.3320000000000007</v>
      </c>
      <c r="BS24" s="11" t="s">
        <v>14</v>
      </c>
      <c r="BT24" s="13">
        <v>3.7650000000000001</v>
      </c>
      <c r="BU24" s="13">
        <v>4.0720000000000001</v>
      </c>
      <c r="BV24" s="13">
        <v>4.7469999999999999</v>
      </c>
      <c r="BW24" s="13">
        <v>3.15</v>
      </c>
      <c r="BX24" s="14">
        <f>BU24*4</f>
        <v>16.288</v>
      </c>
      <c r="BY24" s="14">
        <f t="shared" ref="BY24" si="338">BV24*4</f>
        <v>18.988</v>
      </c>
      <c r="BZ24" s="14">
        <f t="shared" ref="BZ24" si="339">BW24*4</f>
        <v>12.6</v>
      </c>
      <c r="CA24" s="17"/>
      <c r="CB24" s="13">
        <v>8.7999999999999995E-2</v>
      </c>
      <c r="CC24" s="13">
        <v>0</v>
      </c>
      <c r="CD24" s="13">
        <v>3.82</v>
      </c>
      <c r="CE24" s="14">
        <f>CB24*4</f>
        <v>0.35199999999999998</v>
      </c>
      <c r="CF24" s="14">
        <f t="shared" ref="CF24" si="340">CC24*4</f>
        <v>0</v>
      </c>
      <c r="CG24" s="14">
        <f t="shared" ref="CG24" si="341">CD24*4</f>
        <v>15.28</v>
      </c>
      <c r="CH24" s="17"/>
      <c r="CI24" s="13">
        <v>0</v>
      </c>
      <c r="CJ24" s="13">
        <v>0</v>
      </c>
      <c r="CK24" s="13">
        <v>0</v>
      </c>
      <c r="CL24" s="14">
        <f>CI24*4</f>
        <v>0</v>
      </c>
      <c r="CM24" s="14">
        <f t="shared" ref="CM24" si="342">CJ24*4</f>
        <v>0</v>
      </c>
      <c r="CN24" s="14">
        <f t="shared" ref="CN24" si="343">CK24*4</f>
        <v>0</v>
      </c>
      <c r="CT24" s="6">
        <v>1.5009999999999999</v>
      </c>
      <c r="CU24" s="6">
        <v>0.115</v>
      </c>
      <c r="CV24" s="6">
        <v>17.646000000000001</v>
      </c>
      <c r="CW24" s="6">
        <v>19.198999999999998</v>
      </c>
      <c r="CX24" s="6">
        <v>3.7759999999999998</v>
      </c>
      <c r="CY24" s="6">
        <v>23.243000000000002</v>
      </c>
      <c r="CZ24" s="6">
        <v>0.34799999999999998</v>
      </c>
      <c r="DA24" s="6">
        <v>0.72799999999999998</v>
      </c>
      <c r="DB24" s="6">
        <v>0</v>
      </c>
      <c r="DC24" s="6">
        <v>0</v>
      </c>
      <c r="DD24" s="6">
        <v>3.726</v>
      </c>
      <c r="DE24" s="6">
        <v>4.3899999999999997</v>
      </c>
      <c r="DF24" s="6">
        <v>2.1869999999999998</v>
      </c>
      <c r="DG24" s="6">
        <v>2.83</v>
      </c>
      <c r="DH24" s="6">
        <v>2.4390000000000001</v>
      </c>
      <c r="DI24" s="6">
        <v>0.879</v>
      </c>
      <c r="DJ24" s="6">
        <v>0.78200000000000003</v>
      </c>
      <c r="DK24" s="6">
        <v>4.7649999999999997</v>
      </c>
      <c r="DL24" s="6">
        <v>1.4079999999999999</v>
      </c>
      <c r="DM24" s="6">
        <v>3.7240000000000002</v>
      </c>
      <c r="DN24" s="6">
        <v>1.496</v>
      </c>
      <c r="DO24" s="6">
        <v>1.5629999999999999</v>
      </c>
      <c r="DP24" s="6">
        <v>0.69099999999999995</v>
      </c>
      <c r="DR24" s="6">
        <v>40.207999999999998</v>
      </c>
      <c r="DS24" s="6">
        <v>27.399000000000001</v>
      </c>
      <c r="DT24" s="6">
        <v>32.393000000000001</v>
      </c>
      <c r="DU24" s="6">
        <v>15.420999999999999</v>
      </c>
      <c r="DV24" s="6">
        <v>14.057000000000002</v>
      </c>
      <c r="DW24" s="6">
        <v>0.68143155590927185</v>
      </c>
      <c r="DX24" s="6">
        <v>0.84583088938968298</v>
      </c>
      <c r="DY24" s="6">
        <v>0.82601213268510931</v>
      </c>
    </row>
    <row r="25" spans="1:129" s="6" customFormat="1" x14ac:dyDescent="0.2">
      <c r="A25" s="11" t="s">
        <v>15</v>
      </c>
      <c r="B25" s="13">
        <v>1.2869999999999999</v>
      </c>
      <c r="C25" s="13">
        <v>0.434</v>
      </c>
      <c r="D25" s="13">
        <v>1.03</v>
      </c>
      <c r="E25" s="14">
        <f>B25*5</f>
        <v>6.4349999999999996</v>
      </c>
      <c r="F25" s="14">
        <f t="shared" ref="F25:G25" si="344">C25*5</f>
        <v>2.17</v>
      </c>
      <c r="G25" s="14">
        <f t="shared" si="344"/>
        <v>5.15</v>
      </c>
      <c r="H25" s="17"/>
      <c r="I25" s="13">
        <v>1.631</v>
      </c>
      <c r="J25" s="13">
        <v>2.95</v>
      </c>
      <c r="K25" s="13">
        <v>1.7629999999999999</v>
      </c>
      <c r="L25" s="14">
        <f>I25*5</f>
        <v>8.1549999999999994</v>
      </c>
      <c r="M25" s="14">
        <f t="shared" ref="M25" si="345">J25*5</f>
        <v>14.75</v>
      </c>
      <c r="N25" s="14">
        <f t="shared" ref="N25" si="346">K25*5</f>
        <v>8.8149999999999995</v>
      </c>
      <c r="O25" s="17"/>
      <c r="P25" s="13">
        <v>1.631</v>
      </c>
      <c r="Q25" s="13">
        <v>6.516</v>
      </c>
      <c r="R25" s="13">
        <v>0</v>
      </c>
      <c r="S25" s="13">
        <v>3.456</v>
      </c>
      <c r="T25" s="14">
        <f>Q25*5</f>
        <v>32.58</v>
      </c>
      <c r="U25" s="14">
        <f t="shared" ref="U25" si="347">R25*5</f>
        <v>0</v>
      </c>
      <c r="V25" s="14">
        <f t="shared" ref="V25" si="348">S25*5</f>
        <v>17.28</v>
      </c>
      <c r="W25" s="17"/>
      <c r="X25" s="11" t="s">
        <v>15</v>
      </c>
      <c r="Y25" s="13">
        <v>0.81499999999999995</v>
      </c>
      <c r="Z25" s="13">
        <v>1.03</v>
      </c>
      <c r="AA25" s="13">
        <v>0.26100000000000001</v>
      </c>
      <c r="AB25" s="14">
        <f>Y25*5</f>
        <v>4.0749999999999993</v>
      </c>
      <c r="AC25" s="14">
        <f t="shared" ref="AC25" si="349">Z25*5</f>
        <v>5.15</v>
      </c>
      <c r="AD25" s="14">
        <f t="shared" ref="AD25" si="350">AA25*5</f>
        <v>1.3050000000000002</v>
      </c>
      <c r="AE25" s="17"/>
      <c r="AF25" s="13">
        <v>0.22500000000000001</v>
      </c>
      <c r="AG25" s="13">
        <v>0.69099999999999995</v>
      </c>
      <c r="AH25" s="13">
        <v>0.22500000000000001</v>
      </c>
      <c r="AI25" s="13">
        <v>0.69099999999999995</v>
      </c>
      <c r="AJ25" s="14">
        <f>AG25*5</f>
        <v>3.4549999999999996</v>
      </c>
      <c r="AK25" s="14">
        <f t="shared" ref="AK25" si="351">AH25*5</f>
        <v>1.125</v>
      </c>
      <c r="AL25" s="14">
        <f t="shared" ref="AL25" si="352">AI25*5</f>
        <v>3.4549999999999996</v>
      </c>
      <c r="AM25" s="17"/>
      <c r="AN25" s="13">
        <v>0.81499999999999995</v>
      </c>
      <c r="AO25" s="13">
        <v>4.5869999999999997</v>
      </c>
      <c r="AP25" s="13">
        <v>5.7270000000000003</v>
      </c>
      <c r="AQ25" s="13">
        <v>0</v>
      </c>
      <c r="AR25" s="14">
        <f>AO25*5</f>
        <v>22.934999999999999</v>
      </c>
      <c r="AS25" s="14">
        <f t="shared" ref="AS25" si="353">AP25*5</f>
        <v>28.635000000000002</v>
      </c>
      <c r="AT25" s="14">
        <f t="shared" ref="AT25" si="354">AQ25*5</f>
        <v>0</v>
      </c>
      <c r="AV25" s="11" t="s">
        <v>15</v>
      </c>
      <c r="AW25" s="13">
        <v>1.2869999999999999</v>
      </c>
      <c r="AX25" s="13">
        <v>0</v>
      </c>
      <c r="AY25" s="13">
        <v>1.2869999999999999</v>
      </c>
      <c r="AZ25" s="13">
        <v>0</v>
      </c>
      <c r="BA25" s="14">
        <f>AX25*5</f>
        <v>0</v>
      </c>
      <c r="BB25" s="14">
        <f t="shared" ref="BB25" si="355">AY25*5</f>
        <v>6.4349999999999996</v>
      </c>
      <c r="BC25" s="14">
        <f t="shared" ref="BC25" si="356">AZ25*5</f>
        <v>0</v>
      </c>
      <c r="BD25" s="17"/>
      <c r="BE25" s="13">
        <v>0.65900000000000003</v>
      </c>
      <c r="BF25" s="13">
        <v>0.22500000000000001</v>
      </c>
      <c r="BG25" s="13">
        <v>0.45</v>
      </c>
      <c r="BH25" s="14">
        <f>BE25*5</f>
        <v>3.2949999999999999</v>
      </c>
      <c r="BI25" s="14">
        <f t="shared" ref="BI25" si="357">BF25*5</f>
        <v>1.125</v>
      </c>
      <c r="BJ25" s="14">
        <f t="shared" ref="BJ25" si="358">BG25*5</f>
        <v>2.25</v>
      </c>
      <c r="BK25" s="17"/>
      <c r="BL25" s="13">
        <v>4.1390000000000002</v>
      </c>
      <c r="BM25" s="13">
        <v>0</v>
      </c>
      <c r="BN25" s="13">
        <v>1.518</v>
      </c>
      <c r="BO25" s="14">
        <f>BL25*5</f>
        <v>20.695</v>
      </c>
      <c r="BP25" s="14">
        <f t="shared" ref="BP25" si="359">BM25*5</f>
        <v>0</v>
      </c>
      <c r="BQ25" s="14">
        <f t="shared" ref="BQ25" si="360">BN25*5</f>
        <v>7.59</v>
      </c>
      <c r="BS25" s="11" t="s">
        <v>15</v>
      </c>
      <c r="BT25" s="13">
        <v>4.0890000000000004</v>
      </c>
      <c r="BU25" s="13">
        <v>2.202</v>
      </c>
      <c r="BV25" s="13">
        <v>3.395</v>
      </c>
      <c r="BW25" s="13">
        <v>2.5419999999999998</v>
      </c>
      <c r="BX25" s="14">
        <f>BU25*5</f>
        <v>11.01</v>
      </c>
      <c r="BY25" s="14">
        <f t="shared" ref="BY25" si="361">BV25*5</f>
        <v>16.975000000000001</v>
      </c>
      <c r="BZ25" s="14">
        <f t="shared" ref="BZ25" si="362">BW25*5</f>
        <v>12.709999999999999</v>
      </c>
      <c r="CA25" s="17"/>
      <c r="CB25" s="13">
        <v>0.82</v>
      </c>
      <c r="CC25" s="13">
        <v>3.613</v>
      </c>
      <c r="CD25" s="13">
        <v>3.137</v>
      </c>
      <c r="CE25" s="14">
        <f>CB25*5</f>
        <v>4.0999999999999996</v>
      </c>
      <c r="CF25" s="14">
        <f t="shared" ref="CF25" si="363">CC25*5</f>
        <v>18.065000000000001</v>
      </c>
      <c r="CG25" s="14">
        <f t="shared" ref="CG25" si="364">CD25*5</f>
        <v>15.685</v>
      </c>
      <c r="CH25" s="17"/>
      <c r="CI25" s="13">
        <v>2.504</v>
      </c>
      <c r="CJ25" s="13">
        <v>7.3970000000000002</v>
      </c>
      <c r="CK25" s="13">
        <v>4.6970000000000001</v>
      </c>
      <c r="CL25" s="14">
        <f>CI25*5</f>
        <v>12.52</v>
      </c>
      <c r="CM25" s="14">
        <f t="shared" ref="CM25" si="365">CJ25*5</f>
        <v>36.984999999999999</v>
      </c>
      <c r="CN25" s="14">
        <f t="shared" ref="CN25" si="366">CK25*5</f>
        <v>23.484999999999999</v>
      </c>
    </row>
    <row r="26" spans="1:129" s="6" customFormat="1" x14ac:dyDescent="0.2">
      <c r="A26" s="12"/>
      <c r="B26" s="13"/>
      <c r="C26" s="13"/>
      <c r="D26" s="13"/>
      <c r="E26" s="14">
        <f>SUM(E3:E25)</f>
        <v>146.441</v>
      </c>
      <c r="F26" s="14">
        <f t="shared" ref="F26:G26" si="367">SUM(F3:F25)</f>
        <v>135.28399999999999</v>
      </c>
      <c r="G26" s="14">
        <f t="shared" si="367"/>
        <v>165.321</v>
      </c>
      <c r="H26" s="17"/>
      <c r="I26" s="13"/>
      <c r="J26" s="13"/>
      <c r="K26" s="13"/>
      <c r="L26" s="14">
        <f>SUM(L3:L25)</f>
        <v>85.048000000000002</v>
      </c>
      <c r="M26" s="14">
        <f t="shared" ref="M26" si="368">SUM(M3:M25)</f>
        <v>141.59300000000002</v>
      </c>
      <c r="N26" s="14">
        <f t="shared" ref="N26" si="369">SUM(N3:N25)</f>
        <v>184.85899999999998</v>
      </c>
      <c r="O26" s="17"/>
      <c r="P26" s="13"/>
      <c r="Q26" s="13"/>
      <c r="R26" s="13"/>
      <c r="S26" s="13"/>
      <c r="T26" s="14">
        <f>SUM(T3:T25)</f>
        <v>130.99</v>
      </c>
      <c r="U26" s="14">
        <f t="shared" ref="U26" si="370">SUM(U3:U25)</f>
        <v>90.664999999999992</v>
      </c>
      <c r="V26" s="14">
        <f t="shared" ref="V26" si="371">SUM(V3:V25)</f>
        <v>100.32299999999999</v>
      </c>
      <c r="W26" s="17"/>
      <c r="X26" s="12"/>
      <c r="Y26" s="13"/>
      <c r="Z26" s="13"/>
      <c r="AA26" s="13"/>
      <c r="AB26" s="14">
        <f>SUM(AB3:AB25)</f>
        <v>244.12100000000001</v>
      </c>
      <c r="AC26" s="14">
        <f t="shared" ref="AC26" si="372">SUM(AC3:AC25)</f>
        <v>165.321</v>
      </c>
      <c r="AD26" s="14">
        <f t="shared" ref="AD26" si="373">SUM(AD3:AD25)</f>
        <v>100.273</v>
      </c>
      <c r="AE26" s="17"/>
      <c r="AF26" s="13"/>
      <c r="AG26" s="13"/>
      <c r="AH26" s="13"/>
      <c r="AI26" s="13"/>
      <c r="AJ26" s="14">
        <f>SUM(AJ3:AJ25)</f>
        <v>142.43299999999999</v>
      </c>
      <c r="AK26" s="14">
        <f t="shared" ref="AK26" si="374">SUM(AK3:AK25)</f>
        <v>183.02700000000004</v>
      </c>
      <c r="AL26" s="14">
        <f t="shared" ref="AL26" si="375">SUM(AL3:AL25)</f>
        <v>142.43299999999999</v>
      </c>
      <c r="AM26" s="17"/>
      <c r="AN26" s="13"/>
      <c r="AO26" s="13"/>
      <c r="AP26" s="13"/>
      <c r="AQ26" s="13"/>
      <c r="AR26" s="14">
        <f>SUM(AR3:AR25)</f>
        <v>110.49</v>
      </c>
      <c r="AS26" s="14">
        <f t="shared" ref="AS26" si="376">SUM(AS3:AS25)</f>
        <v>127.238</v>
      </c>
      <c r="AT26" s="14">
        <f t="shared" ref="AT26" si="377">SUM(AT3:AT25)</f>
        <v>130.42099999999999</v>
      </c>
      <c r="AV26" s="12"/>
      <c r="AW26" s="13"/>
      <c r="AX26" s="13"/>
      <c r="AY26" s="13"/>
      <c r="AZ26" s="13"/>
      <c r="BA26" s="14">
        <f>SUM(BA3:BA25)</f>
        <v>142.07799999999997</v>
      </c>
      <c r="BB26" s="14">
        <f t="shared" ref="BB26" si="378">SUM(BB3:BB25)</f>
        <v>145.14000000000001</v>
      </c>
      <c r="BC26" s="14">
        <f t="shared" ref="BC26" si="379">SUM(BC3:BC25)</f>
        <v>138.76</v>
      </c>
      <c r="BD26" s="17"/>
      <c r="BE26" s="13"/>
      <c r="BF26" s="13"/>
      <c r="BG26" s="13"/>
      <c r="BH26" s="14">
        <f>SUM(BH3:BH25)</f>
        <v>184.101</v>
      </c>
      <c r="BI26" s="14">
        <f t="shared" ref="BI26" si="380">SUM(BI3:BI25)</f>
        <v>182.57900000000004</v>
      </c>
      <c r="BJ26" s="14">
        <f t="shared" ref="BJ26" si="381">SUM(BJ3:BJ25)</f>
        <v>112.08799999999999</v>
      </c>
      <c r="BK26" s="17"/>
      <c r="BL26" s="13"/>
      <c r="BM26" s="13"/>
      <c r="BN26" s="13"/>
      <c r="BO26" s="14">
        <f>SUM(BO3:BO25)</f>
        <v>115.512</v>
      </c>
      <c r="BP26" s="14">
        <f t="shared" ref="BP26" si="382">SUM(BP3:BP25)</f>
        <v>140.637</v>
      </c>
      <c r="BQ26" s="14">
        <f t="shared" ref="BQ26" si="383">SUM(BQ3:BQ25)</f>
        <v>173.01200000000003</v>
      </c>
      <c r="BS26" s="12"/>
      <c r="BT26" s="13"/>
      <c r="BU26" s="13"/>
      <c r="BV26" s="13"/>
      <c r="BW26" s="13"/>
      <c r="BX26" s="14">
        <f>SUM(BX3:BX25)</f>
        <v>140.827</v>
      </c>
      <c r="BY26" s="14">
        <f t="shared" ref="BY26" si="384">SUM(BY3:BY25)</f>
        <v>174.85499999999999</v>
      </c>
      <c r="BZ26" s="14">
        <f t="shared" ref="BZ26" si="385">SUM(BZ3:BZ25)</f>
        <v>121.02599999999997</v>
      </c>
      <c r="CA26" s="17"/>
      <c r="CB26" s="13"/>
      <c r="CC26" s="13"/>
      <c r="CD26" s="13"/>
      <c r="CE26" s="14">
        <f>SUM(CE3:CE25)</f>
        <v>57.067</v>
      </c>
      <c r="CF26" s="14">
        <f t="shared" ref="CF26" si="386">SUM(CF3:CF25)</f>
        <v>141.875</v>
      </c>
      <c r="CG26" s="14">
        <f t="shared" ref="CG26" si="387">SUM(CG3:CG25)</f>
        <v>134.577</v>
      </c>
      <c r="CH26" s="17"/>
      <c r="CI26" s="13"/>
      <c r="CJ26" s="13"/>
      <c r="CK26" s="13"/>
      <c r="CL26" s="14">
        <f>SUM(CL3:CL25)</f>
        <v>112.706</v>
      </c>
      <c r="CM26" s="14">
        <f t="shared" ref="CM26" si="388">SUM(CM3:CM25)</f>
        <v>161.72399999999999</v>
      </c>
      <c r="CN26" s="14">
        <f t="shared" ref="CN26" si="389">SUM(CN3:CN25)</f>
        <v>129.35700000000003</v>
      </c>
      <c r="CS26" s="6" t="s">
        <v>34</v>
      </c>
      <c r="CT26" s="6">
        <v>2.3170000000000002</v>
      </c>
      <c r="CU26" s="6">
        <v>0.222</v>
      </c>
      <c r="CV26" s="6">
        <v>23.507000000000001</v>
      </c>
      <c r="CW26" s="6">
        <v>6.6619999999999999</v>
      </c>
      <c r="CX26" s="6">
        <v>5.4429999999999996</v>
      </c>
      <c r="CY26" s="6">
        <v>12.111000000000001</v>
      </c>
      <c r="CZ26" s="6">
        <v>0.28100000000000003</v>
      </c>
      <c r="DA26" s="6">
        <v>0.46899999999999997</v>
      </c>
      <c r="DB26" s="6">
        <v>0</v>
      </c>
      <c r="DC26" s="6">
        <v>4.4160000000000004</v>
      </c>
      <c r="DD26" s="6">
        <v>4.2619999999999996</v>
      </c>
      <c r="DE26" s="6">
        <v>1.696</v>
      </c>
      <c r="DF26" s="6">
        <v>0.59199999999999997</v>
      </c>
      <c r="DG26" s="6">
        <v>0.85699999999999998</v>
      </c>
      <c r="DH26" s="6">
        <v>4.2069999999999999</v>
      </c>
      <c r="DI26" s="6">
        <v>4.5110000000000001</v>
      </c>
      <c r="DJ26" s="6">
        <v>6.55</v>
      </c>
      <c r="DK26" s="6">
        <v>17.013999999999999</v>
      </c>
      <c r="DL26" s="6">
        <v>0.72699999999999998</v>
      </c>
      <c r="DM26" s="6">
        <v>0.94099999999999995</v>
      </c>
      <c r="DN26" s="6">
        <v>0.59</v>
      </c>
      <c r="DO26" s="6">
        <v>0.77800000000000002</v>
      </c>
      <c r="DP26" s="6">
        <v>0.81499999999999995</v>
      </c>
      <c r="DR26" s="6">
        <v>33.034000000000006</v>
      </c>
      <c r="DS26" s="6">
        <v>17.835000000000001</v>
      </c>
      <c r="DT26" s="6">
        <v>49.026999999999994</v>
      </c>
      <c r="DU26" s="6">
        <v>42.119</v>
      </c>
      <c r="DV26" s="6">
        <v>5.8469999999999995</v>
      </c>
      <c r="DW26" s="6">
        <v>0.5398982866137918</v>
      </c>
      <c r="DX26" s="6">
        <v>0.36377914210537055</v>
      </c>
      <c r="DY26" s="6">
        <v>0.55007844108661541</v>
      </c>
    </row>
    <row r="27" spans="1:129" s="6" customFormat="1" x14ac:dyDescent="0.2">
      <c r="A27" s="12" t="s">
        <v>27</v>
      </c>
      <c r="B27" s="13">
        <v>46.591000000000008</v>
      </c>
      <c r="C27" s="13">
        <v>48.143000000000001</v>
      </c>
      <c r="D27" s="13">
        <v>35.223999999999997</v>
      </c>
      <c r="E27" s="14"/>
      <c r="F27" s="14"/>
      <c r="G27" s="14"/>
      <c r="H27" s="17"/>
      <c r="I27" s="13">
        <v>61.119000000000007</v>
      </c>
      <c r="J27" s="13">
        <v>41.37</v>
      </c>
      <c r="K27" s="13">
        <v>41.502000000000002</v>
      </c>
      <c r="L27" s="14"/>
      <c r="M27" s="14"/>
      <c r="N27" s="14"/>
      <c r="O27" s="17"/>
      <c r="P27" s="13">
        <v>61.119000000000007</v>
      </c>
      <c r="Q27" s="13">
        <v>50.587999999999994</v>
      </c>
      <c r="R27" s="13">
        <v>60.568000000000012</v>
      </c>
      <c r="S27" s="13">
        <v>56.020999999999994</v>
      </c>
      <c r="T27" s="14"/>
      <c r="U27" s="14"/>
      <c r="V27" s="14"/>
      <c r="W27" s="17"/>
      <c r="X27" s="12" t="s">
        <v>27</v>
      </c>
      <c r="Y27" s="13">
        <v>33.034000000000006</v>
      </c>
      <c r="Z27" s="13">
        <v>35.223999999999997</v>
      </c>
      <c r="AA27" s="13">
        <v>44.402000000000008</v>
      </c>
      <c r="AB27" s="14"/>
      <c r="AC27" s="14"/>
      <c r="AD27" s="14"/>
      <c r="AE27" s="17"/>
      <c r="AF27" s="13">
        <v>29.770999999999997</v>
      </c>
      <c r="AG27" s="13">
        <v>40.207999999999998</v>
      </c>
      <c r="AH27" s="13">
        <v>29.770999999999997</v>
      </c>
      <c r="AI27" s="13">
        <v>40.207999999999998</v>
      </c>
      <c r="AJ27" s="14"/>
      <c r="AK27" s="14"/>
      <c r="AL27" s="14"/>
      <c r="AM27" s="17"/>
      <c r="AN27" s="13">
        <v>33.034000000000006</v>
      </c>
      <c r="AO27" s="13">
        <v>54.609000000000002</v>
      </c>
      <c r="AP27" s="13">
        <v>44.167999999999999</v>
      </c>
      <c r="AQ27" s="13">
        <v>35.786999999999999</v>
      </c>
      <c r="AR27" s="14"/>
      <c r="AS27" s="18"/>
      <c r="AT27" s="18"/>
      <c r="AV27" s="12" t="s">
        <v>27</v>
      </c>
      <c r="AW27" s="13">
        <v>46.591000000000008</v>
      </c>
      <c r="AX27" s="13">
        <v>29.334999999999997</v>
      </c>
      <c r="AY27" s="13">
        <v>46.591000000000008</v>
      </c>
      <c r="AZ27" s="13">
        <v>29.334999999999997</v>
      </c>
      <c r="BA27" s="14"/>
      <c r="BB27" s="14"/>
      <c r="BC27" s="14"/>
      <c r="BD27" s="17"/>
      <c r="BE27" s="13">
        <v>38.995999999999995</v>
      </c>
      <c r="BF27" s="13">
        <v>29.770999999999997</v>
      </c>
      <c r="BG27" s="13">
        <v>47.515000000000008</v>
      </c>
      <c r="BH27" s="14"/>
      <c r="BI27" s="14"/>
      <c r="BJ27" s="14"/>
      <c r="BK27" s="17"/>
      <c r="BL27" s="13">
        <v>52.134000000000007</v>
      </c>
      <c r="BM27" s="13">
        <v>45.492999999999995</v>
      </c>
      <c r="BN27" s="13">
        <v>33.305</v>
      </c>
      <c r="BO27" s="14"/>
      <c r="BP27" s="18"/>
      <c r="BQ27" s="18"/>
      <c r="BS27" s="12" t="s">
        <v>27</v>
      </c>
      <c r="BT27" s="13">
        <v>35.36999999999999</v>
      </c>
      <c r="BU27" s="13">
        <v>30.019000000000002</v>
      </c>
      <c r="BV27" s="13">
        <v>35.710000000000008</v>
      </c>
      <c r="BW27" s="13">
        <v>31.029</v>
      </c>
      <c r="BX27" s="14"/>
      <c r="BY27" s="14"/>
      <c r="BZ27" s="14"/>
      <c r="CA27" s="17"/>
      <c r="CB27" s="13">
        <v>67.765999999999991</v>
      </c>
      <c r="CC27" s="13">
        <v>47.271000000000008</v>
      </c>
      <c r="CD27" s="13">
        <v>35.646000000000008</v>
      </c>
      <c r="CE27" s="14"/>
      <c r="CF27" s="14"/>
      <c r="CG27" s="14"/>
      <c r="CH27" s="17"/>
      <c r="CI27" s="13">
        <v>48.754000000000005</v>
      </c>
      <c r="CJ27" s="13">
        <v>31.201999999999998</v>
      </c>
      <c r="CK27" s="13">
        <v>42.961999999999996</v>
      </c>
      <c r="CL27" s="14"/>
      <c r="CM27" s="18"/>
      <c r="CN27" s="18"/>
      <c r="CT27" s="6">
        <v>2.2349999999999999</v>
      </c>
      <c r="CU27" s="6">
        <v>0</v>
      </c>
      <c r="CV27" s="6">
        <v>18.529</v>
      </c>
      <c r="CW27" s="6">
        <v>28.828000000000003</v>
      </c>
      <c r="CX27" s="6">
        <v>2.875</v>
      </c>
      <c r="CY27" s="6">
        <v>7.5250000000000004</v>
      </c>
      <c r="CZ27" s="6">
        <v>1.333</v>
      </c>
      <c r="DA27" s="6">
        <v>0</v>
      </c>
      <c r="DB27" s="6">
        <v>0</v>
      </c>
      <c r="DC27" s="6">
        <v>0</v>
      </c>
      <c r="DD27" s="6">
        <v>5.7160000000000002</v>
      </c>
      <c r="DE27" s="6">
        <v>4.556</v>
      </c>
      <c r="DF27" s="6">
        <v>3.3039999999999998</v>
      </c>
      <c r="DG27" s="6">
        <v>5.819</v>
      </c>
      <c r="DH27" s="6">
        <v>0</v>
      </c>
      <c r="DI27" s="6">
        <v>0.14299999999999999</v>
      </c>
      <c r="DJ27" s="6">
        <v>0</v>
      </c>
      <c r="DK27" s="6">
        <v>0</v>
      </c>
      <c r="DL27" s="6">
        <v>7.532</v>
      </c>
      <c r="DM27" s="6">
        <v>0</v>
      </c>
      <c r="DN27" s="6">
        <v>2.0009999999999999</v>
      </c>
      <c r="DO27" s="6">
        <v>0</v>
      </c>
      <c r="DP27" s="6">
        <v>4.5869999999999997</v>
      </c>
      <c r="DR27" s="6">
        <v>54.609000000000002</v>
      </c>
      <c r="DS27" s="6">
        <v>11.733000000000001</v>
      </c>
      <c r="DT27" s="6">
        <v>33.658000000000001</v>
      </c>
      <c r="DU27" s="6">
        <v>11.678000000000001</v>
      </c>
      <c r="DV27" s="6">
        <v>18.676000000000002</v>
      </c>
      <c r="DW27" s="6">
        <v>0.21485469428116244</v>
      </c>
      <c r="DX27" s="6">
        <v>0.34859468774139879</v>
      </c>
      <c r="DY27" s="6">
        <v>3.8309634551495018</v>
      </c>
    </row>
    <row r="28" spans="1:129" s="6" customFormat="1" x14ac:dyDescent="0.2">
      <c r="A28" s="12" t="s">
        <v>18</v>
      </c>
      <c r="B28" s="13">
        <v>17.218</v>
      </c>
      <c r="C28" s="13">
        <v>21.736000000000001</v>
      </c>
      <c r="D28" s="13">
        <v>30.47</v>
      </c>
      <c r="E28" s="14"/>
      <c r="F28" s="14"/>
      <c r="G28" s="14"/>
      <c r="H28" s="17"/>
      <c r="I28" s="13">
        <v>18.093999999999998</v>
      </c>
      <c r="J28" s="13">
        <v>22.108000000000001</v>
      </c>
      <c r="K28" s="13">
        <v>21.621000000000002</v>
      </c>
      <c r="L28" s="14"/>
      <c r="M28" s="14"/>
      <c r="N28" s="14"/>
      <c r="O28" s="17"/>
      <c r="P28" s="13">
        <v>18.28</v>
      </c>
      <c r="Q28" s="13">
        <v>12.178000000000001</v>
      </c>
      <c r="R28" s="13">
        <v>11.177</v>
      </c>
      <c r="S28" s="13">
        <v>23.764999999999997</v>
      </c>
      <c r="T28" s="14"/>
      <c r="U28" s="14"/>
      <c r="V28" s="14"/>
      <c r="W28" s="17"/>
      <c r="X28" s="12" t="s">
        <v>18</v>
      </c>
      <c r="Y28" s="13">
        <v>17.938000000000002</v>
      </c>
      <c r="Z28" s="13">
        <v>30.47</v>
      </c>
      <c r="AA28" s="13">
        <v>32.673999999999999</v>
      </c>
      <c r="AB28" s="14"/>
      <c r="AC28" s="14"/>
      <c r="AD28" s="14"/>
      <c r="AE28" s="17"/>
      <c r="AF28" s="13">
        <v>35.758999999999993</v>
      </c>
      <c r="AG28" s="13">
        <v>27.399000000000001</v>
      </c>
      <c r="AH28" s="13">
        <v>35.758999999999993</v>
      </c>
      <c r="AI28" s="13">
        <v>27.399000000000001</v>
      </c>
      <c r="AJ28" s="14"/>
      <c r="AK28" s="14"/>
      <c r="AL28" s="14"/>
      <c r="AM28" s="17"/>
      <c r="AN28" s="13">
        <v>17.835000000000001</v>
      </c>
      <c r="AO28" s="13">
        <v>11.733000000000001</v>
      </c>
      <c r="AP28" s="13">
        <v>9.5530000000000008</v>
      </c>
      <c r="AQ28" s="13">
        <v>10.011000000000001</v>
      </c>
      <c r="AR28" s="14"/>
      <c r="AS28" s="18"/>
      <c r="AT28" s="18"/>
      <c r="AV28" s="12" t="s">
        <v>18</v>
      </c>
      <c r="AW28" s="13">
        <v>17.218</v>
      </c>
      <c r="AX28" s="13">
        <v>4.5259999999999998</v>
      </c>
      <c r="AY28" s="13">
        <v>17.218</v>
      </c>
      <c r="AZ28" s="13">
        <v>4.5259999999999998</v>
      </c>
      <c r="BA28" s="14"/>
      <c r="BB28" s="14"/>
      <c r="BC28" s="14"/>
      <c r="BD28" s="17"/>
      <c r="BE28" s="13">
        <v>13.961</v>
      </c>
      <c r="BF28" s="13">
        <v>35.758999999999993</v>
      </c>
      <c r="BG28" s="13">
        <v>26.966999999999999</v>
      </c>
      <c r="BH28" s="14"/>
      <c r="BI28" s="14"/>
      <c r="BJ28" s="14"/>
      <c r="BK28" s="17"/>
      <c r="BL28" s="13">
        <v>12.474</v>
      </c>
      <c r="BM28" s="13">
        <v>20.481999999999999</v>
      </c>
      <c r="BN28" s="13">
        <v>18.963999999999999</v>
      </c>
      <c r="BO28" s="14"/>
      <c r="BP28" s="18"/>
      <c r="BQ28" s="18"/>
      <c r="BS28" s="12" t="s">
        <v>18</v>
      </c>
      <c r="BT28" s="13">
        <v>18.362000000000002</v>
      </c>
      <c r="BU28" s="13">
        <v>9.7720000000000002</v>
      </c>
      <c r="BV28" s="13">
        <v>11.094999999999999</v>
      </c>
      <c r="BW28" s="13">
        <v>21.172000000000004</v>
      </c>
      <c r="BX28" s="14"/>
      <c r="BY28" s="14"/>
      <c r="BZ28" s="14"/>
      <c r="CA28" s="17"/>
      <c r="CB28" s="13">
        <v>24.061</v>
      </c>
      <c r="CC28" s="13">
        <v>8.9789999999999992</v>
      </c>
      <c r="CD28" s="13">
        <v>22.920999999999999</v>
      </c>
      <c r="CE28" s="14"/>
      <c r="CF28" s="14"/>
      <c r="CG28" s="14"/>
      <c r="CH28" s="17"/>
      <c r="CI28" s="13">
        <v>10.237</v>
      </c>
      <c r="CJ28" s="13">
        <v>6.899</v>
      </c>
      <c r="CK28" s="13">
        <v>8.0760000000000005</v>
      </c>
      <c r="CL28" s="14"/>
      <c r="CM28" s="18"/>
      <c r="CN28" s="18"/>
      <c r="CT28" s="6">
        <v>1.4039999999999999</v>
      </c>
      <c r="CU28" s="6">
        <v>0</v>
      </c>
      <c r="CV28" s="6">
        <v>11.388999999999999</v>
      </c>
      <c r="CW28" s="6">
        <v>25.048999999999999</v>
      </c>
      <c r="CX28" s="6">
        <v>0</v>
      </c>
      <c r="CY28" s="6">
        <v>3.7050000000000001</v>
      </c>
      <c r="CZ28" s="6">
        <v>4.2679999999999998</v>
      </c>
      <c r="DA28" s="6">
        <v>3.0019999999999998</v>
      </c>
      <c r="DB28" s="6">
        <v>0</v>
      </c>
      <c r="DC28" s="6">
        <v>0</v>
      </c>
      <c r="DD28" s="6">
        <v>4.1639999999999997</v>
      </c>
      <c r="DE28" s="6">
        <v>3.4940000000000002</v>
      </c>
      <c r="DF28" s="6">
        <v>6.5629999999999997</v>
      </c>
      <c r="DG28" s="6">
        <v>0.93400000000000005</v>
      </c>
      <c r="DH28" s="6">
        <v>3.7309999999999999</v>
      </c>
      <c r="DI28" s="6">
        <v>0</v>
      </c>
      <c r="DJ28" s="6">
        <v>0</v>
      </c>
      <c r="DK28" s="6">
        <v>0</v>
      </c>
      <c r="DL28" s="6">
        <v>2.839</v>
      </c>
      <c r="DM28" s="6">
        <v>1.1359999999999999</v>
      </c>
      <c r="DN28" s="6">
        <v>9.9540000000000006</v>
      </c>
      <c r="DO28" s="6">
        <v>0</v>
      </c>
      <c r="DP28" s="6">
        <v>5.7270000000000003</v>
      </c>
      <c r="DR28" s="6">
        <v>44.167999999999999</v>
      </c>
      <c r="DS28" s="6">
        <v>9.5530000000000008</v>
      </c>
      <c r="DT28" s="6">
        <v>41.543999999999997</v>
      </c>
      <c r="DU28" s="6">
        <v>8.8290000000000006</v>
      </c>
      <c r="DV28" s="6">
        <v>23.150000000000002</v>
      </c>
      <c r="DW28" s="6">
        <v>0.21628781017931537</v>
      </c>
      <c r="DX28" s="6">
        <v>0.22994896976699405</v>
      </c>
      <c r="DY28" s="6">
        <v>6.760863697705803</v>
      </c>
    </row>
    <row r="29" spans="1:129" s="6" customFormat="1" x14ac:dyDescent="0.2">
      <c r="A29" s="12" t="s">
        <v>19</v>
      </c>
      <c r="B29" s="13">
        <v>34.668999999999997</v>
      </c>
      <c r="C29" s="13">
        <v>30.118999999999996</v>
      </c>
      <c r="D29" s="13">
        <v>34.310000000000009</v>
      </c>
      <c r="E29" s="14"/>
      <c r="F29" s="14"/>
      <c r="G29" s="14"/>
      <c r="H29" s="17"/>
      <c r="I29" s="13">
        <v>20.601000000000003</v>
      </c>
      <c r="J29" s="13">
        <v>36.523000000000003</v>
      </c>
      <c r="K29" s="13">
        <v>36.877000000000002</v>
      </c>
      <c r="L29" s="14"/>
      <c r="M29" s="14"/>
      <c r="N29" s="14"/>
      <c r="O29" s="17"/>
      <c r="P29" s="13">
        <v>20.601000000000003</v>
      </c>
      <c r="Q29" s="13">
        <v>37.234000000000002</v>
      </c>
      <c r="R29" s="13">
        <v>28.256999999999998</v>
      </c>
      <c r="S29" s="13">
        <v>20.212999999999997</v>
      </c>
      <c r="T29" s="14"/>
      <c r="U29" s="14"/>
      <c r="V29" s="14"/>
      <c r="W29" s="17"/>
      <c r="X29" s="12" t="s">
        <v>19</v>
      </c>
      <c r="Y29" s="13">
        <v>49.026999999999994</v>
      </c>
      <c r="Z29" s="13">
        <v>34.310000000000009</v>
      </c>
      <c r="AA29" s="13">
        <v>22.068999999999996</v>
      </c>
      <c r="AB29" s="14"/>
      <c r="AC29" s="14"/>
      <c r="AD29" s="14"/>
      <c r="AE29" s="17"/>
      <c r="AF29" s="13">
        <v>34.471999999999994</v>
      </c>
      <c r="AG29" s="13">
        <v>32.393000000000001</v>
      </c>
      <c r="AH29" s="13">
        <v>34.471999999999994</v>
      </c>
      <c r="AI29" s="13">
        <v>32.393000000000001</v>
      </c>
      <c r="AJ29" s="14"/>
      <c r="AK29" s="14"/>
      <c r="AL29" s="14"/>
      <c r="AM29" s="17"/>
      <c r="AN29" s="13">
        <v>49.026999999999994</v>
      </c>
      <c r="AO29" s="13">
        <v>33.658000000000001</v>
      </c>
      <c r="AP29" s="13">
        <v>41.543999999999997</v>
      </c>
      <c r="AQ29" s="13">
        <v>47.752000000000002</v>
      </c>
      <c r="AR29" s="14"/>
      <c r="AS29" s="18"/>
      <c r="AT29" s="18"/>
      <c r="AV29" s="12" t="s">
        <v>19</v>
      </c>
      <c r="AW29" s="13">
        <v>34.668999999999997</v>
      </c>
      <c r="AX29" s="13">
        <v>55.341999999999999</v>
      </c>
      <c r="AY29" s="13">
        <v>34.668999999999997</v>
      </c>
      <c r="AZ29" s="13">
        <v>53.683</v>
      </c>
      <c r="BA29" s="14"/>
      <c r="BB29" s="14"/>
      <c r="BC29" s="14"/>
      <c r="BD29" s="17"/>
      <c r="BE29" s="13">
        <v>42.652000000000001</v>
      </c>
      <c r="BF29" s="13">
        <v>34.247999999999998</v>
      </c>
      <c r="BG29" s="13">
        <v>26.467000000000002</v>
      </c>
      <c r="BH29" s="14"/>
      <c r="BI29" s="14"/>
      <c r="BJ29" s="14"/>
      <c r="BK29" s="17"/>
      <c r="BL29" s="13">
        <v>33.945</v>
      </c>
      <c r="BM29" s="13">
        <v>34.025000000000006</v>
      </c>
      <c r="BN29" s="13">
        <v>47.730000000000004</v>
      </c>
      <c r="BO29" s="14"/>
      <c r="BP29" s="18"/>
      <c r="BQ29" s="18"/>
      <c r="BS29" s="12" t="s">
        <v>19</v>
      </c>
      <c r="BT29" s="13">
        <v>42.673000000000002</v>
      </c>
      <c r="BU29" s="13">
        <v>44.47</v>
      </c>
      <c r="BV29" s="13">
        <v>53.193000000000005</v>
      </c>
      <c r="BW29" s="13">
        <v>47.295999999999999</v>
      </c>
      <c r="BX29" s="14"/>
      <c r="BY29" s="14"/>
      <c r="BZ29" s="14"/>
      <c r="CA29" s="17"/>
      <c r="CB29" s="13">
        <v>8.1739999999999995</v>
      </c>
      <c r="CC29" s="13">
        <v>43.75</v>
      </c>
      <c r="CD29" s="13">
        <v>41.431000000000004</v>
      </c>
      <c r="CE29" s="14"/>
      <c r="CF29" s="14"/>
      <c r="CG29" s="14"/>
      <c r="CH29" s="17"/>
      <c r="CI29" s="13">
        <v>29.340999999999998</v>
      </c>
      <c r="CJ29" s="13">
        <v>50.542000000000009</v>
      </c>
      <c r="CK29" s="13">
        <v>37.846000000000004</v>
      </c>
      <c r="CL29" s="14"/>
      <c r="CM29" s="18"/>
      <c r="CN29" s="18"/>
      <c r="CT29" s="6">
        <v>3.1389999999999998</v>
      </c>
      <c r="CU29" s="6">
        <v>0</v>
      </c>
      <c r="CV29" s="6">
        <v>9.4329999999999998</v>
      </c>
      <c r="CW29" s="6">
        <v>18.832999999999998</v>
      </c>
      <c r="CX29" s="6">
        <v>2.58</v>
      </c>
      <c r="CY29" s="6">
        <v>5.8840000000000003</v>
      </c>
      <c r="CZ29" s="6">
        <v>1.5469999999999999</v>
      </c>
      <c r="DA29" s="6">
        <v>4.6239999999999997</v>
      </c>
      <c r="DB29" s="6">
        <v>0</v>
      </c>
      <c r="DC29" s="6">
        <v>4.0919999999999996</v>
      </c>
      <c r="DD29" s="6">
        <v>7.8239999999999998</v>
      </c>
      <c r="DE29" s="6">
        <v>2.4020000000000001</v>
      </c>
      <c r="DF29" s="6">
        <v>0</v>
      </c>
      <c r="DG29" s="6">
        <v>0.96799999999999997</v>
      </c>
      <c r="DH29" s="6">
        <v>2.0990000000000002</v>
      </c>
      <c r="DI29" s="6">
        <v>0</v>
      </c>
      <c r="DJ29" s="6">
        <v>0</v>
      </c>
      <c r="DK29" s="6">
        <v>0</v>
      </c>
      <c r="DL29" s="6">
        <v>5.931</v>
      </c>
      <c r="DM29" s="6">
        <v>0</v>
      </c>
      <c r="DN29" s="6">
        <v>19.812000000000001</v>
      </c>
      <c r="DO29" s="6">
        <v>0</v>
      </c>
      <c r="DP29" s="6">
        <v>0</v>
      </c>
      <c r="DR29" s="6">
        <v>35.786999999999999</v>
      </c>
      <c r="DS29" s="6">
        <v>10.011000000000001</v>
      </c>
      <c r="DT29" s="6">
        <v>47.752000000000002</v>
      </c>
      <c r="DU29" s="6">
        <v>14.983000000000001</v>
      </c>
      <c r="DV29" s="6">
        <v>28.145000000000003</v>
      </c>
      <c r="DW29" s="6">
        <v>0.2797384525106883</v>
      </c>
      <c r="DX29" s="6">
        <v>0.2096456692913386</v>
      </c>
      <c r="DY29" s="6">
        <v>3.2007138001359614</v>
      </c>
    </row>
    <row r="30" spans="1:129" s="6" customFormat="1" x14ac:dyDescent="0.2">
      <c r="A30" s="12" t="s">
        <v>20</v>
      </c>
      <c r="B30" s="13">
        <v>13.745999999999999</v>
      </c>
      <c r="C30" s="13">
        <v>13.8</v>
      </c>
      <c r="D30" s="13">
        <v>26.041999999999998</v>
      </c>
      <c r="E30" s="14"/>
      <c r="F30" s="14"/>
      <c r="G30" s="14"/>
      <c r="H30" s="17"/>
      <c r="I30" s="13">
        <v>5.5890000000000004</v>
      </c>
      <c r="J30" s="13">
        <v>12.288</v>
      </c>
      <c r="K30" s="13">
        <v>23.744</v>
      </c>
      <c r="L30" s="14"/>
      <c r="M30" s="14"/>
      <c r="N30" s="14"/>
      <c r="O30" s="17"/>
      <c r="P30" s="13">
        <v>5.5890000000000004</v>
      </c>
      <c r="Q30" s="13">
        <v>9.8829999999999991</v>
      </c>
      <c r="R30" s="13">
        <v>10.31</v>
      </c>
      <c r="S30" s="13">
        <v>8.4860000000000007</v>
      </c>
      <c r="T30" s="14"/>
      <c r="U30" s="14"/>
      <c r="V30" s="14"/>
      <c r="W30" s="17"/>
      <c r="X30" s="12" t="s">
        <v>20</v>
      </c>
      <c r="Y30" s="13">
        <v>42.119</v>
      </c>
      <c r="Z30" s="13">
        <v>26.041999999999998</v>
      </c>
      <c r="AA30" s="13">
        <v>9.0690000000000008</v>
      </c>
      <c r="AB30" s="14"/>
      <c r="AC30" s="14"/>
      <c r="AD30" s="14"/>
      <c r="AE30" s="17"/>
      <c r="AF30" s="13">
        <v>28.441999999999997</v>
      </c>
      <c r="AG30" s="13">
        <v>15.420999999999999</v>
      </c>
      <c r="AH30" s="13">
        <v>28.441999999999997</v>
      </c>
      <c r="AI30" s="13">
        <v>15.420999999999999</v>
      </c>
      <c r="AJ30" s="14"/>
      <c r="AK30" s="14"/>
      <c r="AL30" s="14"/>
      <c r="AM30" s="17"/>
      <c r="AN30" s="13">
        <v>42.119</v>
      </c>
      <c r="AO30" s="13">
        <v>11.678000000000001</v>
      </c>
      <c r="AP30" s="13">
        <v>8.8290000000000006</v>
      </c>
      <c r="AQ30" s="13">
        <v>14.983000000000001</v>
      </c>
      <c r="AR30" s="14"/>
      <c r="AS30" s="18"/>
      <c r="AT30" s="18"/>
      <c r="AV30" s="12" t="s">
        <v>20</v>
      </c>
      <c r="AW30" s="13">
        <v>13.745999999999999</v>
      </c>
      <c r="AX30" s="13">
        <v>13.433999999999999</v>
      </c>
      <c r="AY30" s="13">
        <v>13.745999999999999</v>
      </c>
      <c r="AZ30" s="13">
        <v>13.433999999999999</v>
      </c>
      <c r="BA30" s="14"/>
      <c r="BB30" s="14"/>
      <c r="BC30" s="14"/>
      <c r="BD30" s="17"/>
      <c r="BE30" s="13">
        <v>17.613</v>
      </c>
      <c r="BF30" s="13">
        <v>28.441999999999997</v>
      </c>
      <c r="BG30" s="13">
        <v>9.2949999999999999</v>
      </c>
      <c r="BH30" s="14"/>
      <c r="BI30" s="15"/>
      <c r="BJ30" s="15"/>
      <c r="BK30" s="19"/>
      <c r="BL30" s="13">
        <v>10.768000000000001</v>
      </c>
      <c r="BM30" s="13">
        <v>17.131999999999998</v>
      </c>
      <c r="BN30" s="13">
        <v>19.249000000000002</v>
      </c>
      <c r="BO30" s="14"/>
      <c r="BP30" s="18"/>
      <c r="BQ30" s="18"/>
      <c r="BS30" s="12" t="s">
        <v>20</v>
      </c>
      <c r="BT30" s="13">
        <v>16.346</v>
      </c>
      <c r="BU30" s="13">
        <v>8.8620000000000001</v>
      </c>
      <c r="BV30" s="13">
        <v>24.366</v>
      </c>
      <c r="BW30" s="13">
        <v>29.408000000000001</v>
      </c>
      <c r="BX30" s="14"/>
      <c r="BY30" s="14"/>
      <c r="BZ30" s="14"/>
      <c r="CA30" s="17"/>
      <c r="CB30" s="13">
        <v>5.516</v>
      </c>
      <c r="CC30" s="13">
        <v>18.954999999999998</v>
      </c>
      <c r="CD30" s="13">
        <v>19.426000000000002</v>
      </c>
      <c r="CE30" s="14"/>
      <c r="CF30" s="14"/>
      <c r="CG30" s="14"/>
      <c r="CH30" s="17"/>
      <c r="CI30" s="13">
        <v>17.364000000000001</v>
      </c>
      <c r="CJ30" s="13">
        <v>15.661</v>
      </c>
      <c r="CK30" s="13">
        <v>14.641999999999999</v>
      </c>
      <c r="CL30" s="14"/>
      <c r="CM30" s="18"/>
      <c r="CN30" s="18"/>
    </row>
    <row r="31" spans="1:129" s="6" customFormat="1" x14ac:dyDescent="0.2">
      <c r="A31" s="12" t="s">
        <v>21</v>
      </c>
      <c r="B31" s="13">
        <v>19.773</v>
      </c>
      <c r="C31" s="13">
        <v>16.318999999999999</v>
      </c>
      <c r="D31" s="13">
        <v>7.0040000000000004</v>
      </c>
      <c r="E31" s="14"/>
      <c r="F31" s="14"/>
      <c r="G31" s="14"/>
      <c r="H31" s="17"/>
      <c r="I31" s="13">
        <v>15.011999999999999</v>
      </c>
      <c r="J31" s="13">
        <v>24.234999999999999</v>
      </c>
      <c r="K31" s="13">
        <v>13.132999999999999</v>
      </c>
      <c r="L31" s="14"/>
      <c r="M31" s="14"/>
      <c r="N31" s="14"/>
      <c r="O31" s="17"/>
      <c r="P31" s="13">
        <v>15.011999999999999</v>
      </c>
      <c r="Q31" s="13">
        <v>20.844000000000001</v>
      </c>
      <c r="R31" s="13">
        <v>12.934999999999999</v>
      </c>
      <c r="S31" s="13">
        <v>11.727</v>
      </c>
      <c r="T31" s="14"/>
      <c r="U31" s="14"/>
      <c r="V31" s="14"/>
      <c r="W31" s="17"/>
      <c r="X31" s="12" t="s">
        <v>21</v>
      </c>
      <c r="Y31" s="13">
        <v>5.8469999999999995</v>
      </c>
      <c r="Z31" s="13">
        <v>7.0040000000000004</v>
      </c>
      <c r="AA31" s="13">
        <v>7.6979999999999995</v>
      </c>
      <c r="AB31" s="14"/>
      <c r="AC31" s="14"/>
      <c r="AD31" s="14"/>
      <c r="AE31" s="17"/>
      <c r="AF31" s="13">
        <v>5.0129999999999999</v>
      </c>
      <c r="AG31" s="13">
        <v>14.057000000000002</v>
      </c>
      <c r="AH31" s="13">
        <v>5.0129999999999999</v>
      </c>
      <c r="AI31" s="13">
        <v>14.057000000000002</v>
      </c>
      <c r="AJ31" s="14"/>
      <c r="AK31" s="14"/>
      <c r="AL31" s="14"/>
      <c r="AM31" s="17"/>
      <c r="AN31" s="13">
        <v>5.8469999999999995</v>
      </c>
      <c r="AO31" s="13">
        <v>18.676000000000002</v>
      </c>
      <c r="AP31" s="13">
        <v>23.150000000000002</v>
      </c>
      <c r="AQ31" s="13">
        <v>28.145000000000003</v>
      </c>
      <c r="AR31" s="14"/>
      <c r="AS31" s="18"/>
      <c r="AT31" s="18"/>
      <c r="AV31" s="12" t="s">
        <v>21</v>
      </c>
      <c r="AW31" s="13">
        <v>19.773</v>
      </c>
      <c r="AX31" s="13">
        <v>27.413</v>
      </c>
      <c r="AY31" s="13">
        <v>19.773</v>
      </c>
      <c r="AZ31" s="13">
        <v>25.753999999999998</v>
      </c>
      <c r="BA31" s="14"/>
      <c r="BB31" s="14"/>
      <c r="BC31" s="14"/>
      <c r="BD31" s="17"/>
      <c r="BE31" s="13">
        <v>22.017000000000003</v>
      </c>
      <c r="BF31" s="13">
        <v>4.7889999999999997</v>
      </c>
      <c r="BG31" s="13">
        <v>17.171999999999997</v>
      </c>
      <c r="BH31" s="14"/>
      <c r="BI31" s="14"/>
      <c r="BJ31" s="14"/>
      <c r="BK31" s="17"/>
      <c r="BL31" s="13">
        <v>18.913</v>
      </c>
      <c r="BM31" s="13">
        <v>13.491</v>
      </c>
      <c r="BN31" s="13">
        <v>28.481000000000002</v>
      </c>
      <c r="BO31" s="14"/>
      <c r="BP31" s="18"/>
      <c r="BQ31" s="18"/>
      <c r="BS31" s="12" t="s">
        <v>21</v>
      </c>
      <c r="BT31" s="13">
        <v>26.326999999999998</v>
      </c>
      <c r="BU31" s="13">
        <v>33.100999999999999</v>
      </c>
      <c r="BV31" s="13">
        <v>27.509999999999998</v>
      </c>
      <c r="BW31" s="13">
        <v>16.948</v>
      </c>
      <c r="BX31" s="14"/>
      <c r="BY31" s="14"/>
      <c r="BZ31" s="14"/>
      <c r="CA31" s="17"/>
      <c r="CB31" s="13">
        <v>2.6579999999999999</v>
      </c>
      <c r="CC31" s="13">
        <v>21.530999999999999</v>
      </c>
      <c r="CD31" s="13">
        <v>22.004999999999999</v>
      </c>
      <c r="CE31" s="14"/>
      <c r="CF31" s="14"/>
      <c r="CG31" s="14"/>
      <c r="CH31" s="17"/>
      <c r="CI31" s="13">
        <v>10.805999999999999</v>
      </c>
      <c r="CJ31" s="13">
        <v>31.378</v>
      </c>
      <c r="CK31" s="13">
        <v>20.245999999999999</v>
      </c>
      <c r="CL31" s="14"/>
      <c r="CM31" s="18"/>
      <c r="CN31" s="18"/>
    </row>
    <row r="32" spans="1:129" s="6" customFormat="1" x14ac:dyDescent="0.2">
      <c r="A32" s="12" t="s">
        <v>28</v>
      </c>
      <c r="B32" s="13">
        <v>0.36955635208516657</v>
      </c>
      <c r="C32" s="13">
        <v>0.45148827451550588</v>
      </c>
      <c r="D32" s="13">
        <v>0.86503520327049743</v>
      </c>
      <c r="E32" s="14"/>
      <c r="F32" s="14"/>
      <c r="G32" s="14"/>
      <c r="H32" s="17"/>
      <c r="I32" s="13">
        <v>0.29604541959128905</v>
      </c>
      <c r="J32" s="13">
        <v>0.53439690597051004</v>
      </c>
      <c r="K32" s="13">
        <v>0.52096284516408853</v>
      </c>
      <c r="L32" s="14"/>
      <c r="M32" s="14"/>
      <c r="N32" s="14"/>
      <c r="O32" s="17"/>
      <c r="P32" s="13">
        <v>0.29908866309985438</v>
      </c>
      <c r="Q32" s="13">
        <v>0.24072902664663562</v>
      </c>
      <c r="R32" s="13">
        <v>0.18453638885219914</v>
      </c>
      <c r="S32" s="13">
        <v>0.4242159190303636</v>
      </c>
      <c r="T32" s="14"/>
      <c r="U32" s="14"/>
      <c r="V32" s="14"/>
      <c r="W32" s="17"/>
      <c r="X32" s="12" t="s">
        <v>28</v>
      </c>
      <c r="Y32" s="13">
        <v>0.54301628625052978</v>
      </c>
      <c r="Z32" s="13">
        <v>0.86503520327049743</v>
      </c>
      <c r="AA32" s="13">
        <v>0.73586775370478796</v>
      </c>
      <c r="AB32" s="14"/>
      <c r="AC32" s="14"/>
      <c r="AD32" s="14"/>
      <c r="AE32" s="17"/>
      <c r="AF32" s="13">
        <v>1.2011353330422221</v>
      </c>
      <c r="AG32" s="13">
        <v>0.68143155590927185</v>
      </c>
      <c r="AH32" s="13">
        <v>1.2011353330422221</v>
      </c>
      <c r="AI32" s="13">
        <v>0.68143155590927185</v>
      </c>
      <c r="AJ32" s="14"/>
      <c r="AK32" s="14"/>
      <c r="AL32" s="14"/>
      <c r="AM32" s="17"/>
      <c r="AN32" s="13">
        <v>0.5398982866137918</v>
      </c>
      <c r="AO32" s="13">
        <v>0.21485469428116244</v>
      </c>
      <c r="AP32" s="13">
        <v>0.21628781017931537</v>
      </c>
      <c r="AQ32" s="13">
        <v>0.2797384525106883</v>
      </c>
      <c r="AR32" s="14"/>
      <c r="AS32" s="18"/>
      <c r="AT32" s="18"/>
      <c r="AV32" s="12" t="s">
        <v>28</v>
      </c>
      <c r="AW32" s="13">
        <v>0.36955635208516657</v>
      </c>
      <c r="AX32" s="13">
        <v>0.15428668825634909</v>
      </c>
      <c r="AY32" s="13">
        <v>0.36955635208516657</v>
      </c>
      <c r="AZ32" s="13">
        <v>0.15428668825634909</v>
      </c>
      <c r="BA32" s="14"/>
      <c r="BB32" s="14"/>
      <c r="BC32" s="14"/>
      <c r="BD32" s="17"/>
      <c r="BE32" s="13">
        <v>0.35801107805928817</v>
      </c>
      <c r="BF32" s="13">
        <v>1.2011353330422221</v>
      </c>
      <c r="BG32" s="13">
        <v>0.5675470903925075</v>
      </c>
      <c r="BH32" s="14"/>
      <c r="BI32" s="14"/>
      <c r="BJ32" s="14"/>
      <c r="BK32" s="17"/>
      <c r="BL32" s="13">
        <v>0.2392680400506387</v>
      </c>
      <c r="BM32" s="13">
        <v>0.45022311124788433</v>
      </c>
      <c r="BN32" s="13">
        <v>0.56940399339438519</v>
      </c>
      <c r="BO32" s="14"/>
      <c r="BP32" s="18"/>
      <c r="BQ32" s="18"/>
      <c r="BS32" s="12" t="s">
        <v>28</v>
      </c>
      <c r="BT32" s="13">
        <v>0.51914051456036203</v>
      </c>
      <c r="BU32" s="13">
        <v>0.32552716612811883</v>
      </c>
      <c r="BV32" s="13">
        <v>0.31069728367404076</v>
      </c>
      <c r="BW32" s="13">
        <v>0.68232943375551913</v>
      </c>
      <c r="BX32" s="14"/>
      <c r="BY32" s="14"/>
      <c r="BZ32" s="14"/>
      <c r="CA32" s="17"/>
      <c r="CB32" s="13">
        <v>0.35506005961691706</v>
      </c>
      <c r="CC32" s="13">
        <v>0.18994732499841335</v>
      </c>
      <c r="CD32" s="13">
        <v>0.64301744936318228</v>
      </c>
      <c r="CE32" s="14"/>
      <c r="CF32" s="14"/>
      <c r="CG32" s="14"/>
      <c r="CH32" s="17"/>
      <c r="CI32" s="13">
        <v>0.20997251507568607</v>
      </c>
      <c r="CJ32" s="13">
        <v>0.22110762130632652</v>
      </c>
      <c r="CK32" s="13">
        <v>0.18798007541548348</v>
      </c>
      <c r="CL32" s="14"/>
      <c r="CM32" s="18"/>
      <c r="CN32" s="18"/>
      <c r="CR32" s="6" t="s">
        <v>35</v>
      </c>
      <c r="CT32" s="6" t="s">
        <v>0</v>
      </c>
      <c r="CU32" s="6" t="s">
        <v>23</v>
      </c>
      <c r="CV32" s="6" t="s">
        <v>1</v>
      </c>
      <c r="CW32" s="6" t="s">
        <v>4</v>
      </c>
      <c r="CX32" s="6" t="s">
        <v>2</v>
      </c>
      <c r="CY32" s="6" t="s">
        <v>40</v>
      </c>
      <c r="CZ32" s="6" t="s">
        <v>41</v>
      </c>
      <c r="DA32" s="6" t="s">
        <v>3</v>
      </c>
      <c r="DB32" s="6" t="s">
        <v>24</v>
      </c>
      <c r="DC32" s="6" t="s">
        <v>5</v>
      </c>
      <c r="DD32" s="6" t="s">
        <v>25</v>
      </c>
      <c r="DE32" s="6" t="s">
        <v>42</v>
      </c>
      <c r="DF32" s="6" t="s">
        <v>26</v>
      </c>
      <c r="DG32" s="6" t="s">
        <v>10</v>
      </c>
      <c r="DH32" s="6" t="s">
        <v>11</v>
      </c>
      <c r="DI32" s="6" t="s">
        <v>12</v>
      </c>
      <c r="DJ32" s="6" t="s">
        <v>16</v>
      </c>
      <c r="DK32" s="6" t="s">
        <v>17</v>
      </c>
      <c r="DL32" s="6" t="s">
        <v>7</v>
      </c>
      <c r="DM32" s="6" t="s">
        <v>9</v>
      </c>
      <c r="DN32" s="6" t="s">
        <v>13</v>
      </c>
      <c r="DO32" s="6" t="s">
        <v>14</v>
      </c>
      <c r="DP32" s="6" t="s">
        <v>15</v>
      </c>
      <c r="DR32" s="6" t="s">
        <v>27</v>
      </c>
      <c r="DS32" s="6" t="s">
        <v>18</v>
      </c>
      <c r="DT32" s="6" t="s">
        <v>19</v>
      </c>
      <c r="DU32" s="6" t="s">
        <v>20</v>
      </c>
      <c r="DV32" s="6" t="s">
        <v>21</v>
      </c>
      <c r="DW32" s="6" t="s">
        <v>28</v>
      </c>
      <c r="DX32" s="6" t="s">
        <v>29</v>
      </c>
      <c r="DY32" s="6" t="s">
        <v>30</v>
      </c>
    </row>
    <row r="33" spans="1:129" s="6" customFormat="1" x14ac:dyDescent="0.2">
      <c r="A33" s="12" t="s">
        <v>29</v>
      </c>
      <c r="B33" s="13">
        <v>0.49663964925437715</v>
      </c>
      <c r="C33" s="13">
        <v>0.72167070619874507</v>
      </c>
      <c r="D33" s="13">
        <v>0.88807927717866486</v>
      </c>
      <c r="E33" s="14"/>
      <c r="F33" s="14"/>
      <c r="G33" s="14"/>
      <c r="H33" s="17"/>
      <c r="I33" s="13">
        <v>0.87830687830687804</v>
      </c>
      <c r="J33" s="13">
        <v>0.60531719738247125</v>
      </c>
      <c r="K33" s="13">
        <v>0.58630040404588224</v>
      </c>
      <c r="L33" s="14"/>
      <c r="M33" s="14"/>
      <c r="N33" s="14"/>
      <c r="O33" s="17"/>
      <c r="P33" s="13">
        <v>0.88733556623464871</v>
      </c>
      <c r="Q33" s="13">
        <v>0.32706665950475372</v>
      </c>
      <c r="R33" s="13">
        <v>0.39554800580387162</v>
      </c>
      <c r="S33" s="13">
        <v>1.1757284915648345</v>
      </c>
      <c r="T33" s="14"/>
      <c r="U33" s="14"/>
      <c r="V33" s="14"/>
      <c r="W33" s="17"/>
      <c r="X33" s="12" t="s">
        <v>29</v>
      </c>
      <c r="Y33" s="13">
        <v>0.36588002529218605</v>
      </c>
      <c r="Z33" s="13">
        <v>0.88807927717866486</v>
      </c>
      <c r="AA33" s="13">
        <v>1.4805383116588884</v>
      </c>
      <c r="AB33" s="14"/>
      <c r="AC33" s="14"/>
      <c r="AD33" s="14"/>
      <c r="AE33" s="17"/>
      <c r="AF33" s="13">
        <v>1.0373346484103041</v>
      </c>
      <c r="AG33" s="13">
        <v>0.84583088938968298</v>
      </c>
      <c r="AH33" s="13">
        <v>1.0373346484103041</v>
      </c>
      <c r="AI33" s="13">
        <v>0.84583088938968298</v>
      </c>
      <c r="AJ33" s="14"/>
      <c r="AK33" s="14"/>
      <c r="AL33" s="14"/>
      <c r="AM33" s="17"/>
      <c r="AN33" s="13">
        <v>0.36377914210537055</v>
      </c>
      <c r="AO33" s="13">
        <v>0.34859468774139879</v>
      </c>
      <c r="AP33" s="13">
        <v>0.22994896976699405</v>
      </c>
      <c r="AQ33" s="13">
        <v>0.2096456692913386</v>
      </c>
      <c r="AR33" s="14"/>
      <c r="AS33" s="18"/>
      <c r="AT33" s="18"/>
      <c r="AV33" s="12" t="s">
        <v>29</v>
      </c>
      <c r="AW33" s="13">
        <v>0.49663964925437715</v>
      </c>
      <c r="AX33" s="13">
        <v>8.1782371435799209E-2</v>
      </c>
      <c r="AY33" s="13">
        <v>0.49663964925437715</v>
      </c>
      <c r="AZ33" s="13">
        <v>8.430974423933088E-2</v>
      </c>
      <c r="BA33" s="14"/>
      <c r="BB33" s="14"/>
      <c r="BC33" s="14"/>
      <c r="BD33" s="17"/>
      <c r="BE33" s="13">
        <v>0.32732345493763482</v>
      </c>
      <c r="BF33" s="13">
        <v>1.0441193646344311</v>
      </c>
      <c r="BG33" s="13">
        <v>1.0188914497298522</v>
      </c>
      <c r="BH33" s="14"/>
      <c r="BI33" s="14"/>
      <c r="BJ33" s="14"/>
      <c r="BK33" s="17"/>
      <c r="BL33" s="13">
        <v>0.3674768007070261</v>
      </c>
      <c r="BM33" s="13">
        <v>0.60196914033798665</v>
      </c>
      <c r="BN33" s="13">
        <v>0.39731824848103914</v>
      </c>
      <c r="BO33" s="14"/>
      <c r="BP33" s="18"/>
      <c r="BQ33" s="18"/>
      <c r="BS33" s="12" t="s">
        <v>29</v>
      </c>
      <c r="BT33" s="13">
        <v>0.43029550301127178</v>
      </c>
      <c r="BU33" s="13">
        <v>0.21974364740274344</v>
      </c>
      <c r="BV33" s="13">
        <v>0.20858007632583231</v>
      </c>
      <c r="BW33" s="13">
        <v>0.44764884979702307</v>
      </c>
      <c r="BX33" s="14"/>
      <c r="BY33" s="14"/>
      <c r="BZ33" s="14"/>
      <c r="CA33" s="17"/>
      <c r="CB33" s="13">
        <v>2.9436016638120872</v>
      </c>
      <c r="CC33" s="13">
        <v>0.2052342857142857</v>
      </c>
      <c r="CD33" s="13">
        <v>0.55323308633631818</v>
      </c>
      <c r="CE33" s="14"/>
      <c r="CF33" s="14"/>
      <c r="CG33" s="14"/>
      <c r="CH33" s="17"/>
      <c r="CI33" s="13">
        <v>0.34889744725810301</v>
      </c>
      <c r="CJ33" s="13">
        <v>0.13650033635392345</v>
      </c>
      <c r="CK33" s="13">
        <v>0.21339111134598107</v>
      </c>
      <c r="CL33" s="14"/>
      <c r="CM33" s="18"/>
      <c r="CN33" s="18"/>
      <c r="CS33" s="6">
        <v>0</v>
      </c>
      <c r="CT33" s="6">
        <v>2.7240000000000002</v>
      </c>
      <c r="CU33" s="6">
        <v>5.0000000000000001E-3</v>
      </c>
      <c r="CV33" s="6">
        <v>19.52</v>
      </c>
      <c r="CW33" s="6">
        <v>20.479000000000003</v>
      </c>
      <c r="CX33" s="6">
        <v>1.446</v>
      </c>
      <c r="CY33" s="6">
        <v>14.279</v>
      </c>
      <c r="CZ33" s="6">
        <v>0.192</v>
      </c>
      <c r="DA33" s="6">
        <v>0.72799999999999998</v>
      </c>
      <c r="DB33" s="6">
        <v>0</v>
      </c>
      <c r="DC33" s="6">
        <v>0.96399999999999997</v>
      </c>
      <c r="DD33" s="6">
        <v>3.839</v>
      </c>
      <c r="DE33" s="6">
        <v>5.0330000000000004</v>
      </c>
      <c r="DF33" s="6">
        <v>0.42199999999999999</v>
      </c>
      <c r="DG33" s="6">
        <v>1.0429999999999999</v>
      </c>
      <c r="DH33" s="6">
        <v>2.1349999999999998</v>
      </c>
      <c r="DI33" s="6">
        <v>0.74099999999999999</v>
      </c>
      <c r="DJ33" s="6">
        <v>1.458</v>
      </c>
      <c r="DK33" s="6">
        <v>3.5659999999999998</v>
      </c>
      <c r="DL33" s="6">
        <v>0.27300000000000002</v>
      </c>
      <c r="DM33" s="6">
        <v>6.7140000000000004</v>
      </c>
      <c r="DN33" s="6">
        <v>0</v>
      </c>
      <c r="DO33" s="6">
        <v>5.1779999999999999</v>
      </c>
      <c r="DP33" s="6">
        <v>1.2869999999999999</v>
      </c>
      <c r="DR33" s="6">
        <v>46.591000000000008</v>
      </c>
      <c r="DS33" s="6">
        <v>17.218</v>
      </c>
      <c r="DT33" s="6">
        <v>34.668999999999997</v>
      </c>
      <c r="DU33" s="6">
        <v>13.745999999999999</v>
      </c>
      <c r="DV33" s="6">
        <v>19.773</v>
      </c>
      <c r="DW33" s="6">
        <v>0.36955635208516657</v>
      </c>
      <c r="DX33" s="6">
        <v>0.49663964925437715</v>
      </c>
      <c r="DY33" s="6">
        <v>1.4342040759156807</v>
      </c>
    </row>
    <row r="34" spans="1:129" s="6" customFormat="1" x14ac:dyDescent="0.2">
      <c r="A34" s="12" t="s">
        <v>30</v>
      </c>
      <c r="B34" s="13">
        <v>1.4342040759156807</v>
      </c>
      <c r="C34" s="13">
        <v>1.271530629465039</v>
      </c>
      <c r="D34" s="13">
        <v>0.41181764997074838</v>
      </c>
      <c r="E34" s="14"/>
      <c r="F34" s="14"/>
      <c r="G34" s="14"/>
      <c r="H34" s="17"/>
      <c r="I34" s="13">
        <v>1.38292864222002</v>
      </c>
      <c r="J34" s="13">
        <v>1.159017047722219</v>
      </c>
      <c r="K34" s="13">
        <v>1.9924295161851719</v>
      </c>
      <c r="L34" s="14"/>
      <c r="M34" s="14"/>
      <c r="N34" s="14"/>
      <c r="O34" s="17"/>
      <c r="P34" s="13">
        <v>19.68783068783069</v>
      </c>
      <c r="Q34" s="13">
        <v>24.891373801916931</v>
      </c>
      <c r="R34" s="13" t="e">
        <v>#DIV/0!</v>
      </c>
      <c r="S34" s="13">
        <v>5.852077562326869</v>
      </c>
      <c r="T34" s="14"/>
      <c r="U34" s="14"/>
      <c r="V34" s="14"/>
      <c r="W34" s="17"/>
      <c r="X34" s="12" t="s">
        <v>30</v>
      </c>
      <c r="Y34" s="13">
        <v>0.55007844108661541</v>
      </c>
      <c r="Z34" s="13">
        <v>0.41181764997074838</v>
      </c>
      <c r="AA34" s="13">
        <v>0.6184408137259364</v>
      </c>
      <c r="AB34" s="14"/>
      <c r="AC34" s="14"/>
      <c r="AD34" s="14"/>
      <c r="AE34" s="17"/>
      <c r="AF34" s="13">
        <v>0.23020780066012739</v>
      </c>
      <c r="AG34" s="13">
        <v>0.82601213268510931</v>
      </c>
      <c r="AH34" s="13">
        <v>0.23020780066012739</v>
      </c>
      <c r="AI34" s="13">
        <v>0.82601213268510931</v>
      </c>
      <c r="AJ34" s="14"/>
      <c r="AK34" s="14"/>
      <c r="AL34" s="14"/>
      <c r="AM34" s="17"/>
      <c r="AN34" s="13">
        <v>0.55007844108661541</v>
      </c>
      <c r="AO34" s="13">
        <v>3.8309634551495018</v>
      </c>
      <c r="AP34" s="13">
        <v>6.760863697705803</v>
      </c>
      <c r="AQ34" s="13">
        <v>3.2007138001359614</v>
      </c>
      <c r="AR34" s="14"/>
      <c r="AS34" s="18"/>
      <c r="AT34" s="18"/>
      <c r="AV34" s="12" t="s">
        <v>30</v>
      </c>
      <c r="AW34" s="13">
        <v>1.4342040759156807</v>
      </c>
      <c r="AX34" s="13">
        <v>4.215642951833849</v>
      </c>
      <c r="AY34" s="13">
        <v>1.4342040759156807</v>
      </c>
      <c r="AZ34" s="13">
        <v>4.215642951833849</v>
      </c>
      <c r="BA34" s="14"/>
      <c r="BB34" s="14"/>
      <c r="BC34" s="14"/>
      <c r="BD34" s="17"/>
      <c r="BE34" s="13">
        <v>2.5388658029821558</v>
      </c>
      <c r="BF34" s="13">
        <v>0.23020780066012739</v>
      </c>
      <c r="BG34" s="13">
        <v>1.312066203950881</v>
      </c>
      <c r="BH34" s="14"/>
      <c r="BI34" s="14"/>
      <c r="BJ34" s="14"/>
      <c r="BK34" s="17"/>
      <c r="BL34" s="13">
        <v>2.2860924814684083</v>
      </c>
      <c r="BM34" s="13">
        <v>1.46921973429801</v>
      </c>
      <c r="BN34" s="13">
        <v>1.8937012084269063</v>
      </c>
      <c r="BO34" s="14"/>
      <c r="BP34" s="18"/>
      <c r="BQ34" s="18"/>
      <c r="BS34" s="12" t="s">
        <v>30</v>
      </c>
      <c r="BT34" s="13">
        <v>2.2925577416595382</v>
      </c>
      <c r="BU34" s="13">
        <v>2.5741379310344827</v>
      </c>
      <c r="BV34" s="13">
        <v>3.6170321264660887</v>
      </c>
      <c r="BW34" s="13">
        <v>1.4920617893155974</v>
      </c>
      <c r="BX34" s="14"/>
      <c r="BY34" s="14"/>
      <c r="BZ34" s="14"/>
      <c r="CA34" s="17"/>
      <c r="CB34" s="13">
        <v>1.8216952129995605</v>
      </c>
      <c r="CC34" s="13">
        <v>3.0769795618651332</v>
      </c>
      <c r="CD34" s="13">
        <v>1.452197006277161</v>
      </c>
      <c r="CE34" s="14"/>
      <c r="CF34" s="14"/>
      <c r="CG34" s="14"/>
      <c r="CH34" s="17"/>
      <c r="CI34" s="13">
        <v>6.1205853658536586</v>
      </c>
      <c r="CJ34" s="13">
        <v>4.1508196721311474</v>
      </c>
      <c r="CK34" s="13">
        <v>4.9699705232129698</v>
      </c>
      <c r="CL34" s="14"/>
      <c r="CM34" s="18"/>
      <c r="CN34" s="18"/>
      <c r="CT34" s="6">
        <v>1.4510000000000001</v>
      </c>
      <c r="CU34" s="6">
        <v>3.2610000000000001</v>
      </c>
      <c r="CV34" s="6">
        <v>5.5430000000000001</v>
      </c>
      <c r="CW34" s="6">
        <v>19.079999999999998</v>
      </c>
      <c r="CX34" s="6">
        <v>0</v>
      </c>
      <c r="CY34" s="6">
        <v>4.5259999999999998</v>
      </c>
      <c r="CZ34" s="6">
        <v>0</v>
      </c>
      <c r="DA34" s="6">
        <v>3.1280000000000001</v>
      </c>
      <c r="DB34" s="6">
        <v>0</v>
      </c>
      <c r="DC34" s="6">
        <v>0</v>
      </c>
      <c r="DD34" s="6">
        <v>0</v>
      </c>
      <c r="DE34" s="6">
        <v>1.659</v>
      </c>
      <c r="DF34" s="6">
        <v>11.367000000000001</v>
      </c>
      <c r="DG34" s="6">
        <v>0</v>
      </c>
      <c r="DH34" s="6">
        <v>13.433999999999999</v>
      </c>
      <c r="DI34" s="6">
        <v>0</v>
      </c>
      <c r="DJ34" s="6">
        <v>0</v>
      </c>
      <c r="DK34" s="6">
        <v>0</v>
      </c>
      <c r="DL34" s="6">
        <v>15.000999999999999</v>
      </c>
      <c r="DM34" s="6">
        <v>0</v>
      </c>
      <c r="DN34" s="6">
        <v>10.753</v>
      </c>
      <c r="DO34" s="6">
        <v>0</v>
      </c>
      <c r="DP34" s="6">
        <v>0</v>
      </c>
      <c r="DR34" s="6">
        <v>29.334999999999997</v>
      </c>
      <c r="DS34" s="6">
        <v>4.5259999999999998</v>
      </c>
      <c r="DT34" s="6">
        <v>55.341999999999999</v>
      </c>
      <c r="DU34" s="6">
        <v>13.433999999999999</v>
      </c>
      <c r="DV34" s="6">
        <v>27.413</v>
      </c>
      <c r="DW34" s="6">
        <v>0.15428668825634909</v>
      </c>
      <c r="DX34" s="6">
        <v>8.1782371435799209E-2</v>
      </c>
      <c r="DY34" s="6">
        <v>4.215642951833849</v>
      </c>
    </row>
    <row r="35" spans="1:129" s="6" customFormat="1" x14ac:dyDescent="0.2">
      <c r="A35" s="12" t="s">
        <v>43</v>
      </c>
      <c r="B35" s="13">
        <v>5.1509999999999998</v>
      </c>
      <c r="C35" s="13">
        <v>3.8090000000000002</v>
      </c>
      <c r="D35" s="13">
        <v>1.9789999999999999</v>
      </c>
      <c r="E35" s="14"/>
      <c r="F35" s="14"/>
      <c r="G35" s="14"/>
      <c r="H35" s="17"/>
      <c r="I35" s="13">
        <v>6.0590000000000002</v>
      </c>
      <c r="J35" s="13">
        <v>3.8849999999999998</v>
      </c>
      <c r="K35" s="13">
        <v>2.5049999999999999</v>
      </c>
      <c r="L35" s="14"/>
      <c r="M35" s="14"/>
      <c r="N35" s="14"/>
      <c r="O35" s="17"/>
      <c r="P35" s="13">
        <v>6.0590000000000002</v>
      </c>
      <c r="Q35" s="13">
        <v>5.3340000000000005</v>
      </c>
      <c r="R35" s="13">
        <v>10.115</v>
      </c>
      <c r="S35" s="13">
        <v>1.2629999999999999</v>
      </c>
      <c r="T35" s="14"/>
      <c r="U35" s="14"/>
      <c r="V35" s="14"/>
      <c r="W35" s="17"/>
      <c r="X35" s="12" t="s">
        <v>43</v>
      </c>
      <c r="Y35" s="13">
        <v>0.92800000000000005</v>
      </c>
      <c r="Z35" s="13">
        <v>1.9789999999999999</v>
      </c>
      <c r="AA35" s="13">
        <v>1.5370000000000001</v>
      </c>
      <c r="AB35" s="14"/>
      <c r="AC35" s="14"/>
      <c r="AD35" s="14"/>
      <c r="AE35" s="17"/>
      <c r="AF35" s="13">
        <v>2.1580000000000004</v>
      </c>
      <c r="AG35" s="13">
        <v>2.5640000000000001</v>
      </c>
      <c r="AH35" s="13">
        <v>2.1580000000000004</v>
      </c>
      <c r="AI35" s="13">
        <v>2.5640000000000001</v>
      </c>
      <c r="AJ35" s="14"/>
      <c r="AK35" s="14"/>
      <c r="AL35" s="14"/>
      <c r="AM35" s="17"/>
      <c r="AN35" s="13">
        <v>0.92800000000000005</v>
      </c>
      <c r="AO35" s="13">
        <v>5.0170000000000003</v>
      </c>
      <c r="AP35" s="13">
        <v>7.9060000000000006</v>
      </c>
      <c r="AQ35" s="13">
        <v>4.3819999999999997</v>
      </c>
      <c r="AR35" s="14"/>
      <c r="AS35" s="18"/>
      <c r="AT35" s="18"/>
      <c r="AV35" s="12" t="s">
        <v>43</v>
      </c>
      <c r="AW35" s="13">
        <v>6.452</v>
      </c>
      <c r="AX35" s="13">
        <v>0</v>
      </c>
      <c r="AY35" s="13">
        <v>6.452</v>
      </c>
      <c r="AZ35" s="13">
        <v>0</v>
      </c>
      <c r="BA35" s="14"/>
      <c r="BB35" s="14"/>
      <c r="BC35" s="14"/>
      <c r="BD35" s="17"/>
      <c r="BE35" s="13">
        <v>0.17199999999999999</v>
      </c>
      <c r="BF35" s="13">
        <v>2.1580000000000004</v>
      </c>
      <c r="BG35" s="13">
        <v>3.2519999999999998</v>
      </c>
      <c r="BH35" s="14"/>
      <c r="BI35" s="14"/>
      <c r="BJ35" s="14"/>
      <c r="BK35" s="17"/>
      <c r="BL35" s="13">
        <v>4.8250000000000002</v>
      </c>
      <c r="BM35" s="13">
        <v>0</v>
      </c>
      <c r="BN35" s="13">
        <v>1.0740000000000001</v>
      </c>
      <c r="BO35" s="14"/>
      <c r="BP35" s="18"/>
      <c r="BQ35" s="18"/>
      <c r="BS35" s="12" t="s">
        <v>43</v>
      </c>
      <c r="BT35" s="13">
        <v>8.6120000000000001</v>
      </c>
      <c r="BU35" s="13">
        <v>0</v>
      </c>
      <c r="BV35" s="13">
        <v>11.963000000000001</v>
      </c>
      <c r="BW35" s="13">
        <v>21.185000000000002</v>
      </c>
      <c r="BX35" s="14"/>
      <c r="BY35" s="14"/>
      <c r="BZ35" s="14"/>
      <c r="CA35" s="17"/>
      <c r="CB35" s="13">
        <v>1.129</v>
      </c>
      <c r="CC35" s="13">
        <v>4.41</v>
      </c>
      <c r="CD35" s="13">
        <v>11.101000000000001</v>
      </c>
      <c r="CE35" s="14"/>
      <c r="CF35" s="14"/>
      <c r="CG35" s="14"/>
      <c r="CH35" s="17"/>
      <c r="CI35" s="13">
        <v>3.2869999999999999</v>
      </c>
      <c r="CJ35" s="13">
        <v>3.4169999999999998</v>
      </c>
      <c r="CK35" s="13">
        <v>4.7029999999999994</v>
      </c>
      <c r="CL35" s="14"/>
      <c r="CM35" s="18"/>
      <c r="CN35" s="18"/>
      <c r="CT35" s="6">
        <v>2.7240000000000002</v>
      </c>
      <c r="CU35" s="6">
        <v>5.0000000000000001E-3</v>
      </c>
      <c r="CV35" s="6">
        <v>19.52</v>
      </c>
      <c r="CW35" s="6">
        <v>20.479000000000003</v>
      </c>
      <c r="CX35" s="6">
        <v>1.446</v>
      </c>
      <c r="CY35" s="6">
        <v>14.279</v>
      </c>
      <c r="CZ35" s="6">
        <v>0.192</v>
      </c>
      <c r="DA35" s="6">
        <v>0.72799999999999998</v>
      </c>
      <c r="DB35" s="6">
        <v>0</v>
      </c>
      <c r="DC35" s="6">
        <v>0.96399999999999997</v>
      </c>
      <c r="DD35" s="6">
        <v>3.839</v>
      </c>
      <c r="DE35" s="6">
        <v>5.0330000000000004</v>
      </c>
      <c r="DF35" s="6">
        <v>0.42199999999999999</v>
      </c>
      <c r="DG35" s="6">
        <v>1.0429999999999999</v>
      </c>
      <c r="DH35" s="6">
        <v>2.1349999999999998</v>
      </c>
      <c r="DI35" s="6">
        <v>0.74099999999999999</v>
      </c>
      <c r="DJ35" s="6">
        <v>1.458</v>
      </c>
      <c r="DK35" s="6">
        <v>3.5659999999999998</v>
      </c>
      <c r="DL35" s="6">
        <v>0.27300000000000002</v>
      </c>
      <c r="DM35" s="6">
        <v>6.7140000000000004</v>
      </c>
      <c r="DN35" s="6">
        <v>0</v>
      </c>
      <c r="DO35" s="6">
        <v>5.1779999999999999</v>
      </c>
      <c r="DP35" s="6">
        <v>1.2869999999999999</v>
      </c>
      <c r="DR35" s="6">
        <v>46.591000000000008</v>
      </c>
      <c r="DS35" s="6">
        <v>17.218</v>
      </c>
      <c r="DT35" s="6">
        <v>34.668999999999997</v>
      </c>
      <c r="DU35" s="6">
        <v>13.745999999999999</v>
      </c>
      <c r="DV35" s="6">
        <v>19.773</v>
      </c>
      <c r="DW35" s="6">
        <v>0.36955635208516657</v>
      </c>
      <c r="DX35" s="6">
        <v>0.49663964925437715</v>
      </c>
      <c r="DY35" s="6">
        <v>1.4342040759156807</v>
      </c>
    </row>
    <row r="36" spans="1:129" s="6" customFormat="1" x14ac:dyDescent="0.2">
      <c r="CT36" s="6">
        <v>1.4510000000000001</v>
      </c>
      <c r="CU36" s="6">
        <v>3.2610000000000001</v>
      </c>
      <c r="CV36" s="6">
        <v>5.5430000000000001</v>
      </c>
      <c r="CW36" s="6">
        <v>19.079999999999998</v>
      </c>
      <c r="CX36" s="6">
        <v>0</v>
      </c>
      <c r="CY36" s="6">
        <v>4.5259999999999998</v>
      </c>
      <c r="CZ36" s="6">
        <v>0</v>
      </c>
      <c r="DA36" s="6">
        <v>3.1280000000000001</v>
      </c>
      <c r="DB36" s="6">
        <v>0</v>
      </c>
      <c r="DC36" s="6">
        <v>0</v>
      </c>
      <c r="DD36" s="6">
        <v>0</v>
      </c>
      <c r="DE36" s="6">
        <v>0</v>
      </c>
      <c r="DF36" s="6">
        <v>11.367000000000001</v>
      </c>
      <c r="DG36" s="6">
        <v>0</v>
      </c>
      <c r="DH36" s="6">
        <v>13.433999999999999</v>
      </c>
      <c r="DI36" s="6">
        <v>0</v>
      </c>
      <c r="DJ36" s="6">
        <v>0</v>
      </c>
      <c r="DK36" s="6">
        <v>0</v>
      </c>
      <c r="DL36" s="6">
        <v>15.000999999999999</v>
      </c>
      <c r="DM36" s="6">
        <v>0</v>
      </c>
      <c r="DN36" s="6">
        <v>10.753</v>
      </c>
      <c r="DO36" s="6">
        <v>0</v>
      </c>
      <c r="DP36" s="6">
        <v>0</v>
      </c>
      <c r="DR36" s="6">
        <v>29.334999999999997</v>
      </c>
      <c r="DS36" s="6">
        <v>4.5259999999999998</v>
      </c>
      <c r="DT36" s="6">
        <v>53.683</v>
      </c>
      <c r="DU36" s="6">
        <v>13.433999999999999</v>
      </c>
      <c r="DV36" s="6">
        <v>25.753999999999998</v>
      </c>
      <c r="DW36" s="6">
        <v>0.15428668825634909</v>
      </c>
      <c r="DX36" s="6">
        <v>8.430974423933088E-2</v>
      </c>
      <c r="DY36" s="6">
        <v>4.215642951833849</v>
      </c>
    </row>
    <row r="37" spans="1:129" x14ac:dyDescent="0.2">
      <c r="E37" s="26">
        <f>(SUM(E3:E25)+SUM(F3:F25)+SUM(G3:G25))/3</f>
        <v>149.01533333333336</v>
      </c>
      <c r="L37" s="26">
        <f>(SUM(L3:L25)+SUM(M3:M25)+SUM(N3:N25))/3</f>
        <v>137.16666666666666</v>
      </c>
      <c r="T37" s="26">
        <f>(SUM(T3:T25)+SUM(U3:U25)+SUM(V3:V25))/3</f>
        <v>107.32600000000001</v>
      </c>
      <c r="AB37" s="26">
        <f>(SUM(AB3:AB25)+SUM(AC3:AC25)+SUM(AD3:AD25))/3</f>
        <v>169.905</v>
      </c>
      <c r="AJ37" s="26">
        <f>(SUM(AJ3:AJ25)+SUM(AK3:AK25)+SUM(AL3:AL25))/3</f>
        <v>155.96433333333334</v>
      </c>
      <c r="AR37" s="26">
        <f>(SUM(AR3:AR25)+SUM(AS3:AS25)+SUM(AT3:AT25))/3</f>
        <v>122.71633333333334</v>
      </c>
      <c r="BA37" s="26">
        <f>(SUM(BA3:BA25)+SUM(BB3:BB25)+SUM(BC3:BC25))/3</f>
        <v>141.99266666666665</v>
      </c>
      <c r="BH37" s="26">
        <f>(SUM(BH3:BH25)+SUM(BI3:BI25)+SUM(BJ3:BJ25))/3</f>
        <v>159.58933333333334</v>
      </c>
      <c r="BO37" s="26">
        <f>(SUM(BO3:BO25)+SUM(BP3:BP25)+SUM(BQ3:BQ25))/3</f>
        <v>143.05366666666669</v>
      </c>
      <c r="BX37" s="26">
        <f>(SUM(BX3:BX25)+SUM(BY3:BY25)+SUM(BZ3:BZ25))/3</f>
        <v>145.56933333333333</v>
      </c>
      <c r="CE37" s="26">
        <f>(SUM(CE3:CE25)+SUM(CF3:CF25)+SUM(CG3:CG25))/3</f>
        <v>111.173</v>
      </c>
      <c r="CL37" s="26">
        <f>(SUM(CL3:CL25)+SUM(CM3:CM25)+SUM(CN3:CN25))/3</f>
        <v>134.59566666666669</v>
      </c>
    </row>
    <row r="38" spans="1:129" x14ac:dyDescent="0.2">
      <c r="E38" s="4">
        <f>(STDEV(E3:E25)+STDEV(F3:F25)+STDEV(G3:G25))/3</f>
        <v>8.5729360527323966</v>
      </c>
      <c r="L38" s="4">
        <f>(STDEV(L3:L25)+STDEV(M3:M25)+STDEV(N3:N25))/3</f>
        <v>9.6265124978564227</v>
      </c>
      <c r="T38" s="4">
        <f>(STDEV(T3:T25)+STDEV(U3:U25)+STDEV(V3:V25))/3</f>
        <v>7.2162823435874257</v>
      </c>
      <c r="AB38" s="4">
        <f>(STDEV(AB3:AB25)+STDEV(AC3:AC25)+STDEV(AD3:AD25))/3</f>
        <v>12.334348023659947</v>
      </c>
      <c r="AJ38" s="4">
        <f>(STDEV(AJ3:AJ25)+STDEV(AK3:AK25)+STDEV(AL3:AL25))/3</f>
        <v>9.6704706065143551</v>
      </c>
      <c r="AR38" s="4">
        <f>(STDEV(AR3:AR25)+STDEV(AS3:AS25)+STDEV(AT3:AT25))/3</f>
        <v>8.577597076132756</v>
      </c>
      <c r="BA38" s="4">
        <f>(STDEV(BA3:BA25)+STDEV(BB3:BB25)+STDEV(BC3:BC25))/3</f>
        <v>11.655603030516923</v>
      </c>
      <c r="BH38" s="4">
        <f>(STDEV(BH3:BH25)+STDEV(BI3:BI25)+STDEV(BJ3:BJ25))/3</f>
        <v>11.497456339530522</v>
      </c>
      <c r="BO38" s="4">
        <f>(STDEV(BO3:BO25)+STDEV(BP3:BP25)+STDEV(BQ3:BQ25))/3</f>
        <v>9.9594338925766532</v>
      </c>
      <c r="BX38" s="4">
        <f>(STDEV(BX3:BX25)+STDEV(BY3:BY25)+STDEV(BZ3:BZ25))/3</f>
        <v>7.8474094048257257</v>
      </c>
      <c r="CE38" s="4">
        <f>(STDEV(CE3:CE25)+STDEV(CF3:CF25)+STDEV(CG3:CG25))/3</f>
        <v>7.6132655622573848</v>
      </c>
      <c r="CL38" s="4">
        <f>(STDEV(CL3:CL25)+STDEV(CM3:CM25)+STDEV(CN3:CN25))/3</f>
        <v>10.169224129975529</v>
      </c>
      <c r="CS38" s="5" t="s">
        <v>33</v>
      </c>
      <c r="CT38" s="5">
        <v>4.3999999999999997E-2</v>
      </c>
      <c r="CU38" s="5">
        <v>2.6240000000000001</v>
      </c>
      <c r="CV38" s="5">
        <v>15.382999999999999</v>
      </c>
      <c r="CW38" s="5">
        <v>20.773</v>
      </c>
      <c r="CX38" s="5">
        <v>5.7789999999999999</v>
      </c>
      <c r="CY38" s="5">
        <v>8.1820000000000004</v>
      </c>
      <c r="CZ38" s="5">
        <v>0</v>
      </c>
      <c r="DA38" s="5">
        <v>2.9550000000000001</v>
      </c>
      <c r="DB38" s="5">
        <v>0</v>
      </c>
      <c r="DC38" s="5">
        <v>0</v>
      </c>
      <c r="DD38" s="5">
        <v>1.974</v>
      </c>
      <c r="DE38" s="5">
        <v>1.3340000000000001</v>
      </c>
      <c r="DF38" s="5">
        <v>6.7000000000000004E-2</v>
      </c>
      <c r="DG38" s="5">
        <v>1.946</v>
      </c>
      <c r="DH38" s="5">
        <v>0</v>
      </c>
      <c r="DI38" s="5">
        <v>0.98299999999999998</v>
      </c>
      <c r="DJ38" s="5">
        <v>3.8679999999999999</v>
      </c>
      <c r="DK38" s="5">
        <v>8.8420000000000005</v>
      </c>
      <c r="DL38" s="5">
        <v>5.9720000000000004</v>
      </c>
      <c r="DM38" s="5">
        <v>8.6989999999999998</v>
      </c>
      <c r="DN38" s="5">
        <v>0.53</v>
      </c>
      <c r="DO38" s="5">
        <v>4.8230000000000004</v>
      </c>
      <c r="DP38" s="5">
        <v>0.65900000000000003</v>
      </c>
      <c r="DR38" s="5">
        <v>38.995999999999995</v>
      </c>
      <c r="DS38" s="5">
        <v>13.961</v>
      </c>
      <c r="DT38" s="5">
        <v>42.652000000000001</v>
      </c>
      <c r="DU38" s="5">
        <v>17.613</v>
      </c>
      <c r="DV38" s="5">
        <v>22.017000000000003</v>
      </c>
      <c r="DW38" s="5">
        <v>0.35801107805928817</v>
      </c>
      <c r="DX38" s="5">
        <v>0.32732345493763482</v>
      </c>
      <c r="DY38" s="5">
        <v>2.5388658029821558</v>
      </c>
    </row>
    <row r="39" spans="1:129" x14ac:dyDescent="0.2">
      <c r="CT39" s="5">
        <v>3.71</v>
      </c>
      <c r="CU39" s="5">
        <v>0.54400000000000004</v>
      </c>
      <c r="CV39" s="5">
        <v>20.408000000000001</v>
      </c>
      <c r="CW39" s="5">
        <v>4.952</v>
      </c>
      <c r="CX39" s="5">
        <v>13.402000000000001</v>
      </c>
      <c r="CY39" s="5">
        <v>21.510999999999999</v>
      </c>
      <c r="CZ39" s="5">
        <v>0.84599999999999997</v>
      </c>
      <c r="DA39" s="5">
        <v>0.18</v>
      </c>
      <c r="DB39" s="5">
        <v>0.83699999999999997</v>
      </c>
      <c r="DC39" s="5">
        <v>5.18</v>
      </c>
      <c r="DD39" s="5">
        <v>1.385</v>
      </c>
      <c r="DE39" s="5">
        <v>2.4940000000000002</v>
      </c>
      <c r="DF39" s="5">
        <v>0</v>
      </c>
      <c r="DG39" s="5">
        <v>1.34</v>
      </c>
      <c r="DH39" s="5">
        <v>2.3959999999999999</v>
      </c>
      <c r="DI39" s="5">
        <v>1.5049999999999999</v>
      </c>
      <c r="DJ39" s="5">
        <v>6.7549999999999999</v>
      </c>
      <c r="DK39" s="5">
        <v>9.5350000000000001</v>
      </c>
      <c r="DL39" s="5">
        <v>0.183</v>
      </c>
      <c r="DM39" s="5">
        <v>0.64800000000000002</v>
      </c>
      <c r="DN39" s="5">
        <v>0</v>
      </c>
      <c r="DO39" s="5">
        <v>0.42099999999999999</v>
      </c>
      <c r="DP39" s="5">
        <v>0.22500000000000001</v>
      </c>
      <c r="DR39" s="5">
        <v>29.770999999999997</v>
      </c>
      <c r="DS39" s="5">
        <v>35.758999999999993</v>
      </c>
      <c r="DT39" s="5">
        <v>34.247999999999998</v>
      </c>
      <c r="DU39" s="5">
        <v>28.441999999999997</v>
      </c>
      <c r="DV39" s="5">
        <v>4.7889999999999997</v>
      </c>
      <c r="DW39" s="5">
        <v>1.2011353330422221</v>
      </c>
      <c r="DX39" s="5">
        <v>1.0441193646344311</v>
      </c>
      <c r="DY39" s="5">
        <v>0.23020780066012739</v>
      </c>
    </row>
    <row r="40" spans="1:129" x14ac:dyDescent="0.2">
      <c r="CT40" s="5">
        <v>2.798</v>
      </c>
      <c r="CU40" s="5">
        <v>0.96099999999999997</v>
      </c>
      <c r="CV40" s="5">
        <v>20.844000000000001</v>
      </c>
      <c r="CW40" s="5">
        <v>19.66</v>
      </c>
      <c r="CX40" s="5">
        <v>11.983000000000001</v>
      </c>
      <c r="CY40" s="5">
        <v>14.984</v>
      </c>
      <c r="CZ40" s="5">
        <v>0</v>
      </c>
      <c r="DA40" s="5">
        <v>0</v>
      </c>
      <c r="DB40" s="5">
        <v>0</v>
      </c>
      <c r="DC40" s="5">
        <v>0</v>
      </c>
      <c r="DD40" s="5">
        <v>0.99399999999999999</v>
      </c>
      <c r="DE40" s="5">
        <v>13.981</v>
      </c>
      <c r="DF40" s="5">
        <v>0</v>
      </c>
      <c r="DG40" s="5">
        <v>1.5669999999999999</v>
      </c>
      <c r="DH40" s="5">
        <v>5.6000000000000001E-2</v>
      </c>
      <c r="DI40" s="5">
        <v>2.0499999999999998</v>
      </c>
      <c r="DJ40" s="5">
        <v>0.628</v>
      </c>
      <c r="DK40" s="5">
        <v>4</v>
      </c>
      <c r="DL40" s="5">
        <v>0.19</v>
      </c>
      <c r="DM40" s="5">
        <v>0.90200000000000002</v>
      </c>
      <c r="DN40" s="5">
        <v>0.98299999999999998</v>
      </c>
      <c r="DO40" s="5">
        <v>0.66600000000000004</v>
      </c>
      <c r="DP40" s="5">
        <v>0.45</v>
      </c>
      <c r="DR40" s="5">
        <v>47.515000000000008</v>
      </c>
      <c r="DS40" s="5">
        <v>26.966999999999999</v>
      </c>
      <c r="DT40" s="5">
        <v>26.467000000000002</v>
      </c>
      <c r="DU40" s="5">
        <v>9.2949999999999999</v>
      </c>
      <c r="DV40" s="5">
        <v>17.171999999999997</v>
      </c>
      <c r="DW40" s="5">
        <v>0.5675470903925075</v>
      </c>
      <c r="DX40" s="5">
        <v>1.0188914497298522</v>
      </c>
      <c r="DY40" s="5">
        <v>1.312066203950881</v>
      </c>
    </row>
    <row r="42" spans="1:129" x14ac:dyDescent="0.2">
      <c r="CS42" s="5" t="s">
        <v>34</v>
      </c>
      <c r="CT42" s="5">
        <v>2.3279999999999998</v>
      </c>
      <c r="CU42" s="5">
        <v>0.93200000000000005</v>
      </c>
      <c r="CV42" s="5">
        <v>18.648</v>
      </c>
      <c r="CW42" s="5">
        <v>25.906000000000002</v>
      </c>
      <c r="CX42" s="5">
        <v>0.63700000000000001</v>
      </c>
      <c r="CY42" s="5">
        <v>11.332000000000001</v>
      </c>
      <c r="CZ42" s="5">
        <v>0</v>
      </c>
      <c r="DA42" s="5">
        <v>1.323</v>
      </c>
      <c r="DB42" s="5">
        <v>0</v>
      </c>
      <c r="DC42" s="5">
        <v>0</v>
      </c>
      <c r="DD42" s="5">
        <v>5.0149999999999997</v>
      </c>
      <c r="DE42" s="5">
        <v>3.9769999999999999</v>
      </c>
      <c r="DF42" s="5">
        <v>2.9409999999999998</v>
      </c>
      <c r="DG42" s="5">
        <v>0.30599999999999999</v>
      </c>
      <c r="DH42" s="5">
        <v>5.4470000000000001</v>
      </c>
      <c r="DI42" s="5">
        <v>0</v>
      </c>
      <c r="DJ42" s="5">
        <v>0</v>
      </c>
      <c r="DK42" s="5">
        <v>0</v>
      </c>
      <c r="DL42" s="5">
        <v>5.8369999999999997</v>
      </c>
      <c r="DM42" s="5">
        <v>1.0029999999999999</v>
      </c>
      <c r="DN42" s="5">
        <v>3.9569999999999999</v>
      </c>
      <c r="DO42" s="5">
        <v>0</v>
      </c>
      <c r="DP42" s="5">
        <v>4.1390000000000002</v>
      </c>
      <c r="DR42" s="5">
        <v>52.134000000000007</v>
      </c>
      <c r="DS42" s="5">
        <v>12.474</v>
      </c>
      <c r="DT42" s="5">
        <v>33.945</v>
      </c>
      <c r="DU42" s="5">
        <v>10.768000000000001</v>
      </c>
      <c r="DV42" s="5">
        <v>18.913</v>
      </c>
      <c r="DW42" s="5">
        <v>0.2392680400506387</v>
      </c>
      <c r="DX42" s="5">
        <v>0.3674768007070261</v>
      </c>
      <c r="DY42" s="5">
        <v>2.2860924814684083</v>
      </c>
    </row>
    <row r="43" spans="1:129" x14ac:dyDescent="0.2">
      <c r="CT43" s="5">
        <v>0.622</v>
      </c>
      <c r="CU43" s="5">
        <v>0</v>
      </c>
      <c r="CV43" s="5">
        <v>21.315000000000001</v>
      </c>
      <c r="CW43" s="5">
        <v>23.555999999999997</v>
      </c>
      <c r="CX43" s="5">
        <v>4.4489999999999998</v>
      </c>
      <c r="CY43" s="5">
        <v>16.033000000000001</v>
      </c>
      <c r="CZ43" s="5">
        <v>0</v>
      </c>
      <c r="DA43" s="5">
        <v>3.4020000000000001</v>
      </c>
      <c r="DB43" s="5">
        <v>0</v>
      </c>
      <c r="DC43" s="5">
        <v>0</v>
      </c>
      <c r="DD43" s="5">
        <v>4.7</v>
      </c>
      <c r="DE43" s="5">
        <v>6.0140000000000002</v>
      </c>
      <c r="DF43" s="5">
        <v>0</v>
      </c>
      <c r="DG43" s="5">
        <v>2.3410000000000002</v>
      </c>
      <c r="DH43" s="5">
        <v>0</v>
      </c>
      <c r="DI43" s="5">
        <v>0</v>
      </c>
      <c r="DJ43" s="5">
        <v>0</v>
      </c>
      <c r="DK43" s="5">
        <v>10.090999999999999</v>
      </c>
      <c r="DL43" s="5">
        <v>0</v>
      </c>
      <c r="DM43" s="5">
        <v>0</v>
      </c>
      <c r="DN43" s="5">
        <v>7.4770000000000003</v>
      </c>
      <c r="DO43" s="5">
        <v>0</v>
      </c>
      <c r="DP43" s="5">
        <v>0</v>
      </c>
      <c r="DR43" s="5">
        <v>45.492999999999995</v>
      </c>
      <c r="DS43" s="5">
        <v>20.481999999999999</v>
      </c>
      <c r="DT43" s="5">
        <v>34.025000000000006</v>
      </c>
      <c r="DU43" s="5">
        <v>17.131999999999998</v>
      </c>
      <c r="DV43" s="5">
        <v>13.491</v>
      </c>
      <c r="DW43" s="5">
        <v>0.45022311124788433</v>
      </c>
      <c r="DX43" s="5">
        <v>0.60196914033798665</v>
      </c>
      <c r="DY43" s="5">
        <v>1.46921973429801</v>
      </c>
    </row>
    <row r="44" spans="1:129" x14ac:dyDescent="0.2">
      <c r="CT44" s="5">
        <v>1.359</v>
      </c>
      <c r="CU44" s="5">
        <v>1.589</v>
      </c>
      <c r="CV44" s="5">
        <v>11.574999999999999</v>
      </c>
      <c r="CW44" s="5">
        <v>17.708000000000002</v>
      </c>
      <c r="CX44" s="5">
        <v>9.6129999999999995</v>
      </c>
      <c r="CY44" s="5">
        <v>9.3510000000000009</v>
      </c>
      <c r="CZ44" s="5">
        <v>0</v>
      </c>
      <c r="DA44" s="5">
        <v>0</v>
      </c>
      <c r="DB44" s="5">
        <v>0</v>
      </c>
      <c r="DC44" s="5">
        <v>0</v>
      </c>
      <c r="DD44" s="5">
        <v>9.3420000000000005</v>
      </c>
      <c r="DE44" s="5">
        <v>5.8599999999999994</v>
      </c>
      <c r="DF44" s="5">
        <v>0</v>
      </c>
      <c r="DG44" s="5">
        <v>3.2610000000000001</v>
      </c>
      <c r="DH44" s="5">
        <v>3.2559999999999998</v>
      </c>
      <c r="DI44" s="5">
        <v>0.48499999999999999</v>
      </c>
      <c r="DJ44" s="5">
        <v>0.50600000000000001</v>
      </c>
      <c r="DK44" s="5">
        <v>2.399</v>
      </c>
      <c r="DL44" s="5">
        <v>3.395</v>
      </c>
      <c r="DM44" s="5">
        <v>4.4210000000000003</v>
      </c>
      <c r="DN44" s="5">
        <v>11.204000000000001</v>
      </c>
      <c r="DO44" s="5">
        <v>2.0830000000000002</v>
      </c>
      <c r="DP44" s="5">
        <v>1.518</v>
      </c>
      <c r="DR44" s="5">
        <v>33.305</v>
      </c>
      <c r="DS44" s="5">
        <v>18.963999999999999</v>
      </c>
      <c r="DT44" s="5">
        <v>47.730000000000004</v>
      </c>
      <c r="DU44" s="5">
        <v>19.249000000000002</v>
      </c>
      <c r="DV44" s="5">
        <v>28.481000000000002</v>
      </c>
      <c r="DW44" s="5">
        <v>0.56940399339438519</v>
      </c>
      <c r="DX44" s="5">
        <v>0.39731824848103914</v>
      </c>
      <c r="DY44" s="5">
        <v>1.8937012084269063</v>
      </c>
    </row>
    <row r="47" spans="1:129" x14ac:dyDescent="0.2">
      <c r="CR47" s="5" t="s">
        <v>36</v>
      </c>
      <c r="CT47" s="5" t="s">
        <v>0</v>
      </c>
      <c r="CU47" s="5" t="s">
        <v>23</v>
      </c>
      <c r="CV47" s="5" t="s">
        <v>1</v>
      </c>
      <c r="CW47" s="5" t="s">
        <v>4</v>
      </c>
      <c r="CX47" s="5" t="s">
        <v>2</v>
      </c>
      <c r="CY47" s="5" t="s">
        <v>40</v>
      </c>
      <c r="CZ47" s="5" t="s">
        <v>41</v>
      </c>
      <c r="DA47" s="5" t="s">
        <v>3</v>
      </c>
      <c r="DB47" s="5" t="s">
        <v>24</v>
      </c>
      <c r="DC47" s="5" t="s">
        <v>5</v>
      </c>
      <c r="DD47" s="5" t="s">
        <v>25</v>
      </c>
      <c r="DE47" s="5" t="s">
        <v>42</v>
      </c>
      <c r="DF47" s="5" t="s">
        <v>26</v>
      </c>
      <c r="DG47" s="5" t="s">
        <v>10</v>
      </c>
      <c r="DH47" s="5" t="s">
        <v>11</v>
      </c>
      <c r="DI47" s="5" t="s">
        <v>12</v>
      </c>
      <c r="DJ47" s="5" t="s">
        <v>16</v>
      </c>
      <c r="DK47" s="5" t="s">
        <v>17</v>
      </c>
      <c r="DL47" s="5" t="s">
        <v>7</v>
      </c>
      <c r="DM47" s="5" t="s">
        <v>9</v>
      </c>
      <c r="DN47" s="5" t="s">
        <v>13</v>
      </c>
      <c r="DO47" s="5" t="s">
        <v>14</v>
      </c>
      <c r="DP47" s="5" t="s">
        <v>15</v>
      </c>
      <c r="DR47" s="5" t="s">
        <v>27</v>
      </c>
      <c r="DS47" s="5" t="s">
        <v>18</v>
      </c>
      <c r="DT47" s="5" t="s">
        <v>19</v>
      </c>
      <c r="DU47" s="5" t="s">
        <v>20</v>
      </c>
      <c r="DV47" s="5" t="s">
        <v>21</v>
      </c>
      <c r="DW47" s="5" t="s">
        <v>28</v>
      </c>
      <c r="DX47" s="5" t="s">
        <v>29</v>
      </c>
      <c r="DY47" s="5" t="s">
        <v>30</v>
      </c>
    </row>
    <row r="48" spans="1:129" x14ac:dyDescent="0.2">
      <c r="CS48" s="5">
        <v>0</v>
      </c>
      <c r="CT48" s="5">
        <v>0.79900000000000004</v>
      </c>
      <c r="CU48" s="5">
        <v>2.9249999999999998</v>
      </c>
      <c r="CV48" s="5">
        <v>14.891</v>
      </c>
      <c r="CW48" s="5">
        <v>16.079999999999998</v>
      </c>
      <c r="CX48" s="5">
        <v>7.9460000000000006</v>
      </c>
      <c r="CY48" s="5">
        <v>7.0139999999999993</v>
      </c>
      <c r="CZ48" s="5">
        <v>3.4020000000000001</v>
      </c>
      <c r="DA48" s="5">
        <v>0</v>
      </c>
      <c r="DB48" s="5">
        <v>0</v>
      </c>
      <c r="DC48" s="5">
        <v>1.2929999999999999</v>
      </c>
      <c r="DD48" s="5">
        <v>0</v>
      </c>
      <c r="DE48" s="5">
        <v>4.4850000000000003</v>
      </c>
      <c r="DF48" s="5">
        <v>0</v>
      </c>
      <c r="DG48" s="5">
        <v>2.2829999999999999</v>
      </c>
      <c r="DH48" s="5">
        <v>3.762</v>
      </c>
      <c r="DI48" s="5">
        <v>0</v>
      </c>
      <c r="DJ48" s="5">
        <v>0.19600000000000001</v>
      </c>
      <c r="DK48" s="5">
        <v>0.875</v>
      </c>
      <c r="DL48" s="5">
        <v>3.3780000000000001</v>
      </c>
      <c r="DM48" s="5">
        <v>10.61</v>
      </c>
      <c r="DN48" s="5">
        <v>0</v>
      </c>
      <c r="DO48" s="5">
        <v>3.7650000000000001</v>
      </c>
      <c r="DP48" s="5">
        <v>4.0890000000000004</v>
      </c>
      <c r="DR48" s="5">
        <v>35.36999999999999</v>
      </c>
      <c r="DS48" s="5">
        <v>18.362000000000002</v>
      </c>
      <c r="DT48" s="5">
        <v>42.673000000000002</v>
      </c>
      <c r="DU48" s="5">
        <v>16.346</v>
      </c>
      <c r="DV48" s="5">
        <v>26.326999999999998</v>
      </c>
      <c r="DW48" s="5">
        <v>0.51914051456036203</v>
      </c>
      <c r="DX48" s="5">
        <v>0.43029550301127178</v>
      </c>
      <c r="DY48" s="5">
        <v>2.2925577416595382</v>
      </c>
    </row>
    <row r="49" spans="97:129" x14ac:dyDescent="0.2">
      <c r="CT49" s="5">
        <v>0.46700000000000003</v>
      </c>
      <c r="CU49" s="5">
        <v>1.2170000000000001</v>
      </c>
      <c r="CV49" s="5">
        <v>10.419</v>
      </c>
      <c r="CW49" s="5">
        <v>17.916</v>
      </c>
      <c r="CX49" s="5">
        <v>1.4239999999999999</v>
      </c>
      <c r="CY49" s="5">
        <v>6.96</v>
      </c>
      <c r="CZ49" s="5">
        <v>1.3879999999999999</v>
      </c>
      <c r="DA49" s="5">
        <v>2.5070000000000001</v>
      </c>
      <c r="DB49" s="5">
        <v>0</v>
      </c>
      <c r="DC49" s="5">
        <v>0</v>
      </c>
      <c r="DD49" s="5">
        <v>0</v>
      </c>
      <c r="DE49" s="5">
        <v>2.3140000000000001</v>
      </c>
      <c r="DF49" s="5">
        <v>0</v>
      </c>
      <c r="DG49" s="5">
        <v>6.883</v>
      </c>
      <c r="DH49" s="5">
        <v>0.25800000000000001</v>
      </c>
      <c r="DI49" s="5">
        <v>0</v>
      </c>
      <c r="DJ49" s="5">
        <v>0</v>
      </c>
      <c r="DK49" s="5">
        <v>1.7210000000000001</v>
      </c>
      <c r="DL49" s="5">
        <v>9.89</v>
      </c>
      <c r="DM49" s="5">
        <v>6.5410000000000004</v>
      </c>
      <c r="DN49" s="5">
        <v>8.0820000000000007</v>
      </c>
      <c r="DO49" s="5">
        <v>4.0720000000000001</v>
      </c>
      <c r="DP49" s="5">
        <v>2.202</v>
      </c>
      <c r="DR49" s="5">
        <v>30.019000000000002</v>
      </c>
      <c r="DS49" s="5">
        <v>9.7720000000000002</v>
      </c>
      <c r="DT49" s="5">
        <v>44.47</v>
      </c>
      <c r="DU49" s="5">
        <v>8.8620000000000001</v>
      </c>
      <c r="DV49" s="5">
        <v>33.100999999999999</v>
      </c>
      <c r="DW49" s="5">
        <v>0.32552716612811883</v>
      </c>
      <c r="DX49" s="5">
        <v>0.21974364740274344</v>
      </c>
      <c r="DY49" s="5">
        <v>2.5741379310344827</v>
      </c>
    </row>
    <row r="50" spans="97:129" x14ac:dyDescent="0.2">
      <c r="CT50" s="5">
        <v>0.84</v>
      </c>
      <c r="CU50" s="5">
        <v>0</v>
      </c>
      <c r="CV50" s="5">
        <v>11.051</v>
      </c>
      <c r="CW50" s="5">
        <v>21.279</v>
      </c>
      <c r="CX50" s="5">
        <v>1.9990000000000001</v>
      </c>
      <c r="CY50" s="5">
        <v>5.883</v>
      </c>
      <c r="CZ50" s="5">
        <v>3.2130000000000001</v>
      </c>
      <c r="DA50" s="5">
        <v>1.3169999999999999</v>
      </c>
      <c r="DB50" s="5">
        <v>0</v>
      </c>
      <c r="DC50" s="5">
        <v>0</v>
      </c>
      <c r="DD50" s="5">
        <v>0</v>
      </c>
      <c r="DE50" s="5">
        <v>3.6</v>
      </c>
      <c r="DF50" s="5">
        <v>0</v>
      </c>
      <c r="DG50" s="5">
        <v>3.577</v>
      </c>
      <c r="DH50" s="5">
        <v>3.5419999999999998</v>
      </c>
      <c r="DI50" s="5">
        <v>4.5949999999999998</v>
      </c>
      <c r="DJ50" s="5">
        <v>1.423</v>
      </c>
      <c r="DK50" s="5">
        <v>2.5070000000000001</v>
      </c>
      <c r="DL50" s="5">
        <v>3.25</v>
      </c>
      <c r="DM50" s="5">
        <v>8.8989999999999991</v>
      </c>
      <c r="DN50" s="5">
        <v>2.9180000000000001</v>
      </c>
      <c r="DO50" s="5">
        <v>4.7469999999999999</v>
      </c>
      <c r="DP50" s="5">
        <v>3.395</v>
      </c>
      <c r="DR50" s="5">
        <v>35.710000000000008</v>
      </c>
      <c r="DS50" s="5">
        <v>11.094999999999999</v>
      </c>
      <c r="DT50" s="5">
        <v>53.193000000000005</v>
      </c>
      <c r="DU50" s="5">
        <v>24.366</v>
      </c>
      <c r="DV50" s="5">
        <v>27.509999999999998</v>
      </c>
      <c r="DW50" s="5">
        <v>0.31069728367404076</v>
      </c>
      <c r="DX50" s="5">
        <v>0.20858007632583231</v>
      </c>
      <c r="DY50" s="5">
        <v>3.6170321264660887</v>
      </c>
    </row>
    <row r="51" spans="97:129" x14ac:dyDescent="0.2">
      <c r="CT51" s="5">
        <v>1.8120000000000001</v>
      </c>
      <c r="CU51" s="5">
        <v>0</v>
      </c>
      <c r="CV51" s="5">
        <v>13.028</v>
      </c>
      <c r="CW51" s="5">
        <v>13.909000000000001</v>
      </c>
      <c r="CX51" s="5">
        <v>2.4729999999999999</v>
      </c>
      <c r="CY51" s="5">
        <v>9.322000000000001</v>
      </c>
      <c r="CZ51" s="5">
        <v>9.3770000000000007</v>
      </c>
      <c r="DA51" s="5">
        <v>0.94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1.583</v>
      </c>
      <c r="DH51" s="5">
        <v>3.2970000000000002</v>
      </c>
      <c r="DI51" s="5">
        <v>3.8130000000000002</v>
      </c>
      <c r="DJ51" s="5">
        <v>0</v>
      </c>
      <c r="DK51" s="5">
        <v>2.0339999999999998</v>
      </c>
      <c r="DL51" s="5">
        <v>5.5990000000000002</v>
      </c>
      <c r="DM51" s="5">
        <v>0.69699999999999995</v>
      </c>
      <c r="DN51" s="5">
        <v>4.7359999999999998</v>
      </c>
      <c r="DO51" s="5">
        <v>3.15</v>
      </c>
      <c r="DP51" s="5">
        <v>2.5419999999999998</v>
      </c>
      <c r="DR51" s="5">
        <v>31.029</v>
      </c>
      <c r="DS51" s="5">
        <v>21.172000000000004</v>
      </c>
      <c r="DT51" s="5">
        <v>47.295999999999999</v>
      </c>
      <c r="DU51" s="5">
        <v>29.408000000000001</v>
      </c>
      <c r="DV51" s="5">
        <v>16.948</v>
      </c>
      <c r="DW51" s="5">
        <v>0.68232943375551913</v>
      </c>
      <c r="DX51" s="5">
        <v>0.44764884979702307</v>
      </c>
      <c r="DY51" s="5">
        <v>1.4920617893155974</v>
      </c>
    </row>
    <row r="53" spans="97:129" x14ac:dyDescent="0.2">
      <c r="CS53" s="5" t="s">
        <v>33</v>
      </c>
      <c r="CT53" s="5">
        <v>3.8319999999999999</v>
      </c>
      <c r="CU53" s="5">
        <v>1.4990000000000001</v>
      </c>
      <c r="CV53" s="5">
        <v>28.6</v>
      </c>
      <c r="CW53" s="5">
        <v>33.183999999999997</v>
      </c>
      <c r="CX53" s="5">
        <v>4.8220000000000001</v>
      </c>
      <c r="CY53" s="5">
        <v>18.216000000000001</v>
      </c>
      <c r="CZ53" s="5">
        <v>1.0229999999999999</v>
      </c>
      <c r="DA53" s="5">
        <v>0</v>
      </c>
      <c r="DB53" s="5">
        <v>0</v>
      </c>
      <c r="DC53" s="5">
        <v>0</v>
      </c>
      <c r="DD53" s="5">
        <v>0.80700000000000005</v>
      </c>
      <c r="DE53" s="5">
        <v>0.36</v>
      </c>
      <c r="DF53" s="5">
        <v>0</v>
      </c>
      <c r="DG53" s="5">
        <v>0</v>
      </c>
      <c r="DH53" s="5">
        <v>0.57499999999999996</v>
      </c>
      <c r="DI53" s="5">
        <v>1.986</v>
      </c>
      <c r="DJ53" s="5">
        <v>1.286</v>
      </c>
      <c r="DK53" s="5">
        <v>0.38400000000000001</v>
      </c>
      <c r="DL53" s="5">
        <v>0.56000000000000005</v>
      </c>
      <c r="DM53" s="5">
        <v>0.43099999999999999</v>
      </c>
      <c r="DN53" s="5">
        <v>0.39900000000000002</v>
      </c>
      <c r="DO53" s="5">
        <v>8.7999999999999995E-2</v>
      </c>
      <c r="DP53" s="5">
        <v>0.82</v>
      </c>
      <c r="DR53" s="5">
        <v>67.765999999999991</v>
      </c>
      <c r="DS53" s="5">
        <v>24.061</v>
      </c>
      <c r="DT53" s="5">
        <v>8.1739999999999995</v>
      </c>
      <c r="DU53" s="5">
        <v>5.516</v>
      </c>
      <c r="DV53" s="5">
        <v>2.6579999999999999</v>
      </c>
      <c r="DW53" s="5">
        <v>0.35506005961691706</v>
      </c>
      <c r="DX53" s="5">
        <v>2.9436016638120872</v>
      </c>
      <c r="DY53" s="5">
        <v>1.8216952129995605</v>
      </c>
    </row>
    <row r="54" spans="97:129" x14ac:dyDescent="0.2">
      <c r="CT54" s="5">
        <v>0.20799999999999999</v>
      </c>
      <c r="CU54" s="5">
        <v>0</v>
      </c>
      <c r="CV54" s="5">
        <v>17.510999999999999</v>
      </c>
      <c r="CW54" s="5">
        <v>25.142000000000003</v>
      </c>
      <c r="CX54" s="5">
        <v>0</v>
      </c>
      <c r="CY54" s="5">
        <v>8.1709999999999994</v>
      </c>
      <c r="CZ54" s="5">
        <v>0.80800000000000005</v>
      </c>
      <c r="DA54" s="5">
        <v>3.2639999999999998</v>
      </c>
      <c r="DB54" s="5">
        <v>0</v>
      </c>
      <c r="DC54" s="5">
        <v>0</v>
      </c>
      <c r="DD54" s="5">
        <v>0</v>
      </c>
      <c r="DE54" s="5">
        <v>3.915</v>
      </c>
      <c r="DF54" s="5">
        <v>0</v>
      </c>
      <c r="DG54" s="5">
        <v>11.154</v>
      </c>
      <c r="DH54" s="5">
        <v>0</v>
      </c>
      <c r="DI54" s="5">
        <v>7.8010000000000002</v>
      </c>
      <c r="DJ54" s="5">
        <v>0</v>
      </c>
      <c r="DK54" s="5">
        <v>0</v>
      </c>
      <c r="DL54" s="5">
        <v>5.3490000000000002</v>
      </c>
      <c r="DM54" s="5">
        <v>0</v>
      </c>
      <c r="DN54" s="5">
        <v>8.6539999999999999</v>
      </c>
      <c r="DO54" s="5">
        <v>0</v>
      </c>
      <c r="DP54" s="5">
        <v>3.613</v>
      </c>
      <c r="DR54" s="5">
        <v>47.271000000000008</v>
      </c>
      <c r="DS54" s="5">
        <v>8.9789999999999992</v>
      </c>
      <c r="DT54" s="5">
        <v>43.75</v>
      </c>
      <c r="DU54" s="5">
        <v>18.954999999999998</v>
      </c>
      <c r="DV54" s="5">
        <v>21.530999999999999</v>
      </c>
      <c r="DW54" s="5">
        <v>0.18994732499841335</v>
      </c>
      <c r="DX54" s="5">
        <v>0.2052342857142857</v>
      </c>
      <c r="DY54" s="5">
        <v>3.0769795618651332</v>
      </c>
    </row>
    <row r="55" spans="97:129" x14ac:dyDescent="0.2">
      <c r="CT55" s="5">
        <v>5.3419999999999996</v>
      </c>
      <c r="CU55" s="5">
        <v>5.7000000000000002E-2</v>
      </c>
      <c r="CV55" s="5">
        <v>12.087</v>
      </c>
      <c r="CW55" s="5">
        <v>18.045000000000002</v>
      </c>
      <c r="CX55" s="5">
        <v>4.7069999999999999</v>
      </c>
      <c r="CY55" s="5">
        <v>12.426</v>
      </c>
      <c r="CZ55" s="5">
        <v>5.7880000000000003</v>
      </c>
      <c r="DA55" s="5">
        <v>0</v>
      </c>
      <c r="DB55" s="5">
        <v>0</v>
      </c>
      <c r="DC55" s="5">
        <v>0</v>
      </c>
      <c r="DD55" s="5">
        <v>1.1180000000000001</v>
      </c>
      <c r="DE55" s="5">
        <v>2.0859999999999999</v>
      </c>
      <c r="DF55" s="5">
        <v>0</v>
      </c>
      <c r="DG55" s="5">
        <v>0</v>
      </c>
      <c r="DH55" s="5">
        <v>1.2310000000000001</v>
      </c>
      <c r="DI55" s="5">
        <v>1.369</v>
      </c>
      <c r="DJ55" s="5">
        <v>4.7220000000000004</v>
      </c>
      <c r="DK55" s="5">
        <v>0</v>
      </c>
      <c r="DL55" s="5">
        <v>7.3999999999999996E-2</v>
      </c>
      <c r="DM55" s="5">
        <v>5.3719999999999999</v>
      </c>
      <c r="DN55" s="5">
        <v>7.516</v>
      </c>
      <c r="DO55" s="5">
        <v>3.82</v>
      </c>
      <c r="DP55" s="5">
        <v>3.137</v>
      </c>
      <c r="DR55" s="5">
        <v>35.646000000000008</v>
      </c>
      <c r="DS55" s="5">
        <v>22.920999999999999</v>
      </c>
      <c r="DT55" s="5">
        <v>41.431000000000004</v>
      </c>
      <c r="DU55" s="5">
        <v>19.426000000000002</v>
      </c>
      <c r="DV55" s="5">
        <v>22.004999999999999</v>
      </c>
      <c r="DW55" s="5">
        <v>0.64301744936318228</v>
      </c>
      <c r="DX55" s="5">
        <v>0.55323308633631818</v>
      </c>
      <c r="DY55" s="5">
        <v>1.452197006277161</v>
      </c>
    </row>
    <row r="57" spans="97:129" x14ac:dyDescent="0.2">
      <c r="CS57" s="5" t="s">
        <v>34</v>
      </c>
      <c r="CT57" s="5">
        <v>0.63600000000000001</v>
      </c>
      <c r="CU57" s="5">
        <v>0</v>
      </c>
      <c r="CV57" s="5">
        <v>13.462999999999999</v>
      </c>
      <c r="CW57" s="5">
        <v>31.368000000000002</v>
      </c>
      <c r="CX57" s="5">
        <v>1.802</v>
      </c>
      <c r="CY57" s="5">
        <v>5.125</v>
      </c>
      <c r="CZ57" s="5">
        <v>3.31</v>
      </c>
      <c r="DA57" s="5">
        <v>1.171</v>
      </c>
      <c r="DB57" s="5">
        <v>0</v>
      </c>
      <c r="DC57" s="5">
        <v>3.895</v>
      </c>
      <c r="DD57" s="5">
        <v>2.5139999999999998</v>
      </c>
      <c r="DE57" s="5">
        <v>0</v>
      </c>
      <c r="DF57" s="5">
        <v>0</v>
      </c>
      <c r="DG57" s="5">
        <v>1.141</v>
      </c>
      <c r="DH57" s="5">
        <v>7.7729999999999997</v>
      </c>
      <c r="DI57" s="5">
        <v>0</v>
      </c>
      <c r="DJ57" s="5">
        <v>0.52500000000000002</v>
      </c>
      <c r="DK57" s="5">
        <v>1.516</v>
      </c>
      <c r="DL57" s="5">
        <v>6.7889999999999997</v>
      </c>
      <c r="DM57" s="5">
        <v>1.5129999999999999</v>
      </c>
      <c r="DN57" s="5">
        <v>0</v>
      </c>
      <c r="DO57" s="5">
        <v>0</v>
      </c>
      <c r="DP57" s="5">
        <v>2.504</v>
      </c>
      <c r="DR57" s="5">
        <v>48.754000000000005</v>
      </c>
      <c r="DS57" s="5">
        <v>10.237</v>
      </c>
      <c r="DT57" s="5">
        <v>29.340999999999998</v>
      </c>
      <c r="DU57" s="5">
        <v>17.364000000000001</v>
      </c>
      <c r="DV57" s="5">
        <v>10.805999999999999</v>
      </c>
      <c r="DW57" s="5">
        <v>0.20997251507568607</v>
      </c>
      <c r="DX57" s="5">
        <v>0.34889744725810301</v>
      </c>
      <c r="DY57" s="5">
        <v>6.1205853658536586</v>
      </c>
    </row>
    <row r="58" spans="97:129" x14ac:dyDescent="0.2">
      <c r="CT58" s="5">
        <v>1.23</v>
      </c>
      <c r="CU58" s="5">
        <v>0</v>
      </c>
      <c r="CV58" s="5">
        <v>8.8309999999999995</v>
      </c>
      <c r="CW58" s="5">
        <v>17.724</v>
      </c>
      <c r="CX58" s="5">
        <v>2.0129999999999999</v>
      </c>
      <c r="CY58" s="5">
        <v>4.2700000000000005</v>
      </c>
      <c r="CZ58" s="5">
        <v>0.61599999999999999</v>
      </c>
      <c r="DA58" s="5">
        <v>3.5030000000000001</v>
      </c>
      <c r="DB58" s="5">
        <v>0</v>
      </c>
      <c r="DC58" s="5">
        <v>0.49399999999999999</v>
      </c>
      <c r="DD58" s="5">
        <v>0.82899999999999996</v>
      </c>
      <c r="DE58" s="5">
        <v>0</v>
      </c>
      <c r="DF58" s="5">
        <v>0</v>
      </c>
      <c r="DG58" s="5">
        <v>0.5</v>
      </c>
      <c r="DH58" s="5">
        <v>13.481999999999999</v>
      </c>
      <c r="DI58" s="5">
        <v>0</v>
      </c>
      <c r="DJ58" s="5">
        <v>0</v>
      </c>
      <c r="DK58" s="5">
        <v>0.35599999999999998</v>
      </c>
      <c r="DL58" s="5">
        <v>13.801</v>
      </c>
      <c r="DM58" s="5">
        <v>0.255</v>
      </c>
      <c r="DN58" s="5">
        <v>9.9250000000000007</v>
      </c>
      <c r="DO58" s="5">
        <v>0</v>
      </c>
      <c r="DP58" s="5">
        <v>7.3970000000000002</v>
      </c>
      <c r="DR58" s="5">
        <v>31.201999999999998</v>
      </c>
      <c r="DS58" s="5">
        <v>6.899</v>
      </c>
      <c r="DT58" s="5">
        <v>50.542000000000009</v>
      </c>
      <c r="DU58" s="5">
        <v>15.661</v>
      </c>
      <c r="DV58" s="5">
        <v>31.378</v>
      </c>
      <c r="DW58" s="5">
        <v>0.22110762130632652</v>
      </c>
      <c r="DX58" s="5">
        <v>0.13650033635392345</v>
      </c>
      <c r="DY58" s="5">
        <v>4.1508196721311474</v>
      </c>
    </row>
    <row r="59" spans="97:129" x14ac:dyDescent="0.2">
      <c r="CT59" s="5">
        <v>1.6259999999999999</v>
      </c>
      <c r="CU59" s="5">
        <v>0</v>
      </c>
      <c r="CV59" s="5">
        <v>9.6560000000000006</v>
      </c>
      <c r="CW59" s="5">
        <v>26.977</v>
      </c>
      <c r="CX59" s="5">
        <v>1.111</v>
      </c>
      <c r="CY59" s="5">
        <v>5.4279999999999999</v>
      </c>
      <c r="CZ59" s="5">
        <v>1.5369999999999999</v>
      </c>
      <c r="DA59" s="5">
        <v>2.9580000000000002</v>
      </c>
      <c r="DB59" s="5">
        <v>0</v>
      </c>
      <c r="DC59" s="5">
        <v>0</v>
      </c>
      <c r="DD59" s="5">
        <v>5.9969999999999999</v>
      </c>
      <c r="DE59" s="5">
        <v>0</v>
      </c>
      <c r="DF59" s="5">
        <v>0</v>
      </c>
      <c r="DG59" s="5">
        <v>1.218</v>
      </c>
      <c r="DH59" s="5">
        <v>7.4269999999999996</v>
      </c>
      <c r="DI59" s="5">
        <v>0</v>
      </c>
      <c r="DJ59" s="5">
        <v>0</v>
      </c>
      <c r="DK59" s="5">
        <v>0</v>
      </c>
      <c r="DL59" s="5">
        <v>8.3680000000000003</v>
      </c>
      <c r="DM59" s="5">
        <v>1.716</v>
      </c>
      <c r="DN59" s="5">
        <v>5.4649999999999999</v>
      </c>
      <c r="DO59" s="5">
        <v>0</v>
      </c>
      <c r="DP59" s="5">
        <v>4.6970000000000001</v>
      </c>
      <c r="DR59" s="5">
        <v>42.961999999999996</v>
      </c>
      <c r="DS59" s="5">
        <v>8.0760000000000005</v>
      </c>
      <c r="DT59" s="5">
        <v>37.846000000000004</v>
      </c>
      <c r="DU59" s="5">
        <v>14.641999999999999</v>
      </c>
      <c r="DV59" s="5">
        <v>20.245999999999999</v>
      </c>
      <c r="DW59" s="5">
        <v>0.18798007541548348</v>
      </c>
      <c r="DX59" s="5">
        <v>0.21339111134598107</v>
      </c>
      <c r="DY59" s="5">
        <v>4.9699705232129698</v>
      </c>
    </row>
    <row r="61" spans="97:129" x14ac:dyDescent="0.2">
      <c r="CT61" s="5">
        <v>146.441</v>
      </c>
      <c r="CU61" s="5">
        <v>85.048000000000002</v>
      </c>
      <c r="CV61" s="5">
        <v>130.99</v>
      </c>
      <c r="CW61" s="5">
        <v>244.12100000000001</v>
      </c>
      <c r="CX61" s="5">
        <v>142.43299999999999</v>
      </c>
      <c r="CY61" s="5">
        <v>110.49</v>
      </c>
      <c r="CZ61" s="5">
        <v>142.07799999999997</v>
      </c>
      <c r="DA61" s="5">
        <v>184.101</v>
      </c>
      <c r="DB61" s="5">
        <v>115.512</v>
      </c>
      <c r="DC61" s="5">
        <v>140.827</v>
      </c>
      <c r="DD61" s="5">
        <v>57.067</v>
      </c>
      <c r="DE61" s="5">
        <v>112.706</v>
      </c>
    </row>
    <row r="62" spans="97:129" x14ac:dyDescent="0.2">
      <c r="CT62" s="5">
        <v>135.28399999999999</v>
      </c>
      <c r="CU62" s="5">
        <v>141.59300000000002</v>
      </c>
      <c r="CV62" s="5">
        <v>90.664999999999992</v>
      </c>
      <c r="CW62" s="5">
        <v>165.321</v>
      </c>
      <c r="CX62" s="5">
        <v>183.02700000000004</v>
      </c>
      <c r="CY62" s="5">
        <v>127.238</v>
      </c>
      <c r="CZ62" s="5">
        <v>145.14000000000001</v>
      </c>
      <c r="DA62" s="5">
        <v>182.57900000000004</v>
      </c>
      <c r="DB62" s="5">
        <v>140.637</v>
      </c>
      <c r="DC62" s="5">
        <v>174.85499999999999</v>
      </c>
      <c r="DD62" s="5">
        <v>141.875</v>
      </c>
      <c r="DE62" s="5">
        <v>161.72399999999999</v>
      </c>
    </row>
    <row r="63" spans="97:129" x14ac:dyDescent="0.2">
      <c r="CT63" s="5">
        <v>165.321</v>
      </c>
      <c r="CU63" s="5">
        <v>184.85899999999998</v>
      </c>
      <c r="CV63" s="5">
        <v>100.32299999999999</v>
      </c>
      <c r="CW63" s="5">
        <v>100.273</v>
      </c>
      <c r="CX63" s="5">
        <v>142.43299999999999</v>
      </c>
      <c r="CY63" s="5">
        <v>130.42099999999999</v>
      </c>
      <c r="CZ63" s="5">
        <v>138.76</v>
      </c>
      <c r="DA63" s="5">
        <v>112.08799999999999</v>
      </c>
      <c r="DB63" s="5">
        <v>173.01200000000003</v>
      </c>
      <c r="DC63" s="5">
        <v>121.02599999999997</v>
      </c>
      <c r="DD63" s="5">
        <v>134.577</v>
      </c>
      <c r="DE63" s="5">
        <v>129.35700000000003</v>
      </c>
    </row>
  </sheetData>
  <mergeCells count="16">
    <mergeCell ref="A1:S1"/>
    <mergeCell ref="B2:D2"/>
    <mergeCell ref="I2:K2"/>
    <mergeCell ref="P2:S2"/>
    <mergeCell ref="Y2:AA2"/>
    <mergeCell ref="CB2:CD2"/>
    <mergeCell ref="CI2:CK2"/>
    <mergeCell ref="X1:AQ1"/>
    <mergeCell ref="AV1:BN1"/>
    <mergeCell ref="BS1:CK1"/>
    <mergeCell ref="AF2:AI2"/>
    <mergeCell ref="AN2:AQ2"/>
    <mergeCell ref="AW2:AZ2"/>
    <mergeCell ref="BE2:BG2"/>
    <mergeCell ref="BL2:BN2"/>
    <mergeCell ref="BT2:BW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AF31-960F-4DB8-9EBD-140E52122854}">
  <dimension ref="A3:O47"/>
  <sheetViews>
    <sheetView topLeftCell="A4" workbookViewId="0">
      <selection activeCell="B38" sqref="B38:M39"/>
    </sheetView>
  </sheetViews>
  <sheetFormatPr defaultRowHeight="12.75" x14ac:dyDescent="0.2"/>
  <sheetData>
    <row r="3" spans="1:15" x14ac:dyDescent="0.2">
      <c r="B3" s="41" t="s">
        <v>31</v>
      </c>
      <c r="C3" s="41"/>
      <c r="D3" s="41"/>
      <c r="E3" s="41" t="s">
        <v>32</v>
      </c>
      <c r="F3" s="41"/>
      <c r="G3" s="41"/>
      <c r="H3" s="41" t="s">
        <v>35</v>
      </c>
      <c r="I3" s="41"/>
      <c r="J3" s="41"/>
      <c r="K3" s="41" t="s">
        <v>36</v>
      </c>
      <c r="L3" s="41"/>
      <c r="M3" s="41"/>
    </row>
    <row r="4" spans="1:15" x14ac:dyDescent="0.2">
      <c r="B4" s="3">
        <v>0</v>
      </c>
      <c r="C4" s="3" t="s">
        <v>52</v>
      </c>
      <c r="D4" s="3" t="s">
        <v>53</v>
      </c>
      <c r="E4" s="3">
        <v>0</v>
      </c>
      <c r="F4" s="3" t="s">
        <v>52</v>
      </c>
      <c r="G4" s="3" t="s">
        <v>53</v>
      </c>
      <c r="H4" s="3">
        <v>0</v>
      </c>
      <c r="I4" s="3" t="s">
        <v>52</v>
      </c>
      <c r="J4" s="3" t="s">
        <v>53</v>
      </c>
      <c r="K4" s="3">
        <v>0</v>
      </c>
      <c r="L4" s="3" t="s">
        <v>52</v>
      </c>
      <c r="M4" s="3" t="s">
        <v>53</v>
      </c>
    </row>
    <row r="5" spans="1:15" x14ac:dyDescent="0.2">
      <c r="A5" t="s">
        <v>76</v>
      </c>
      <c r="B5">
        <v>111.08233333333332</v>
      </c>
      <c r="C5">
        <v>106.03433333333332</v>
      </c>
      <c r="D5">
        <v>133.33500000000001</v>
      </c>
      <c r="E5">
        <v>99.367000000000019</v>
      </c>
      <c r="F5">
        <v>109.8356666666667</v>
      </c>
      <c r="G5">
        <v>138.71166666666664</v>
      </c>
      <c r="H5">
        <v>108.17033333333335</v>
      </c>
      <c r="I5">
        <v>140.22333333333333</v>
      </c>
      <c r="J5">
        <v>138.81433333333334</v>
      </c>
      <c r="K5">
        <v>141.09233333333336</v>
      </c>
      <c r="L5">
        <v>120.42066666666666</v>
      </c>
      <c r="M5">
        <v>133.33500000000001</v>
      </c>
    </row>
    <row r="6" spans="1:15" x14ac:dyDescent="0.2">
      <c r="A6" t="s">
        <v>77</v>
      </c>
      <c r="B6">
        <v>149.01533333333333</v>
      </c>
      <c r="C6">
        <v>137.16666666666666</v>
      </c>
      <c r="D6">
        <v>107.32599999999999</v>
      </c>
      <c r="E6">
        <v>169.905</v>
      </c>
      <c r="F6">
        <v>155.96433333333334</v>
      </c>
      <c r="G6">
        <v>122.71633333333334</v>
      </c>
      <c r="H6">
        <v>141.99266666666668</v>
      </c>
      <c r="I6">
        <v>159.58933333333331</v>
      </c>
      <c r="J6">
        <v>143.05366666666669</v>
      </c>
      <c r="K6">
        <v>145.56933333333333</v>
      </c>
      <c r="L6">
        <v>111.173</v>
      </c>
      <c r="M6">
        <v>134.59566666666669</v>
      </c>
    </row>
    <row r="13" spans="1:15" x14ac:dyDescent="0.2">
      <c r="H13" t="s">
        <v>76</v>
      </c>
      <c r="I13" t="s">
        <v>77</v>
      </c>
      <c r="L13" t="s">
        <v>78</v>
      </c>
      <c r="M13" t="s">
        <v>52</v>
      </c>
      <c r="N13" t="s">
        <v>53</v>
      </c>
    </row>
    <row r="14" spans="1:15" x14ac:dyDescent="0.2">
      <c r="F14" s="41" t="s">
        <v>31</v>
      </c>
      <c r="G14" t="s">
        <v>78</v>
      </c>
      <c r="H14">
        <v>111.08233333333332</v>
      </c>
      <c r="I14">
        <v>149.01533333333333</v>
      </c>
      <c r="K14" t="s">
        <v>76</v>
      </c>
      <c r="L14">
        <v>111.08233333333332</v>
      </c>
      <c r="M14">
        <v>106.03433333333332</v>
      </c>
      <c r="N14">
        <v>133.33500000000001</v>
      </c>
      <c r="O14" t="s">
        <v>76</v>
      </c>
    </row>
    <row r="15" spans="1:15" x14ac:dyDescent="0.2">
      <c r="F15" s="41"/>
      <c r="G15" t="s">
        <v>52</v>
      </c>
      <c r="H15">
        <v>106.03433333333332</v>
      </c>
      <c r="I15">
        <v>137.16666666666666</v>
      </c>
      <c r="K15" t="s">
        <v>77</v>
      </c>
      <c r="L15">
        <v>149.01533333333333</v>
      </c>
      <c r="M15">
        <v>137.16666666666666</v>
      </c>
      <c r="N15">
        <v>107.32599999999999</v>
      </c>
      <c r="O15" t="s">
        <v>77</v>
      </c>
    </row>
    <row r="16" spans="1:15" x14ac:dyDescent="0.2">
      <c r="F16" s="41"/>
      <c r="G16" t="s">
        <v>53</v>
      </c>
      <c r="H16">
        <v>133.33500000000001</v>
      </c>
      <c r="I16">
        <v>107.32599999999999</v>
      </c>
    </row>
    <row r="17" spans="6:9" x14ac:dyDescent="0.2">
      <c r="F17" s="34"/>
      <c r="H17" t="s">
        <v>76</v>
      </c>
      <c r="I17" t="s">
        <v>77</v>
      </c>
    </row>
    <row r="18" spans="6:9" x14ac:dyDescent="0.2">
      <c r="F18" s="41" t="s">
        <v>32</v>
      </c>
      <c r="G18" t="s">
        <v>78</v>
      </c>
      <c r="H18">
        <v>99.367000000000019</v>
      </c>
      <c r="I18">
        <v>169.905</v>
      </c>
    </row>
    <row r="19" spans="6:9" x14ac:dyDescent="0.2">
      <c r="F19" s="41"/>
      <c r="G19" t="s">
        <v>52</v>
      </c>
      <c r="H19">
        <v>109.8356666666667</v>
      </c>
      <c r="I19">
        <v>155.96433333333334</v>
      </c>
    </row>
    <row r="20" spans="6:9" x14ac:dyDescent="0.2">
      <c r="F20" s="41"/>
      <c r="G20" t="s">
        <v>53</v>
      </c>
      <c r="H20">
        <v>138.71166666666664</v>
      </c>
      <c r="I20">
        <v>122.71633333333334</v>
      </c>
    </row>
    <row r="21" spans="6:9" x14ac:dyDescent="0.2">
      <c r="F21" s="34"/>
      <c r="H21" t="s">
        <v>76</v>
      </c>
      <c r="I21" t="s">
        <v>77</v>
      </c>
    </row>
    <row r="22" spans="6:9" x14ac:dyDescent="0.2">
      <c r="F22" s="41" t="s">
        <v>35</v>
      </c>
      <c r="G22" t="s">
        <v>78</v>
      </c>
      <c r="H22">
        <v>108.17033333333335</v>
      </c>
      <c r="I22">
        <v>141.99266666666668</v>
      </c>
    </row>
    <row r="23" spans="6:9" x14ac:dyDescent="0.2">
      <c r="F23" s="41"/>
      <c r="G23" t="s">
        <v>52</v>
      </c>
      <c r="H23">
        <v>140.22333333333333</v>
      </c>
      <c r="I23">
        <v>159.58933333333331</v>
      </c>
    </row>
    <row r="24" spans="6:9" x14ac:dyDescent="0.2">
      <c r="F24" s="41"/>
      <c r="G24" t="s">
        <v>53</v>
      </c>
      <c r="H24">
        <v>138.81433333333334</v>
      </c>
      <c r="I24">
        <v>143.05366666666669</v>
      </c>
    </row>
    <row r="25" spans="6:9" x14ac:dyDescent="0.2">
      <c r="F25" s="34"/>
      <c r="H25" t="s">
        <v>76</v>
      </c>
      <c r="I25" t="s">
        <v>77</v>
      </c>
    </row>
    <row r="26" spans="6:9" x14ac:dyDescent="0.2">
      <c r="F26" s="41" t="s">
        <v>36</v>
      </c>
      <c r="G26" t="s">
        <v>78</v>
      </c>
      <c r="H26">
        <v>141.09233333333336</v>
      </c>
      <c r="I26">
        <v>145.56933333333333</v>
      </c>
    </row>
    <row r="27" spans="6:9" x14ac:dyDescent="0.2">
      <c r="F27" s="41"/>
      <c r="G27" t="s">
        <v>52</v>
      </c>
      <c r="H27">
        <v>120.42066666666666</v>
      </c>
      <c r="I27">
        <v>111.173</v>
      </c>
    </row>
    <row r="28" spans="6:9" x14ac:dyDescent="0.2">
      <c r="F28" s="41"/>
      <c r="G28" t="s">
        <v>53</v>
      </c>
      <c r="H28">
        <v>133.33500000000001</v>
      </c>
      <c r="I28">
        <v>134.59566666666669</v>
      </c>
    </row>
    <row r="38" spans="1:13" x14ac:dyDescent="0.2">
      <c r="B38" t="s">
        <v>31</v>
      </c>
      <c r="E38" t="s">
        <v>32</v>
      </c>
      <c r="H38" t="s">
        <v>35</v>
      </c>
      <c r="K38" t="s">
        <v>36</v>
      </c>
    </row>
    <row r="39" spans="1:13" x14ac:dyDescent="0.2">
      <c r="B39">
        <v>0</v>
      </c>
      <c r="C39" t="s">
        <v>52</v>
      </c>
      <c r="D39" t="s">
        <v>53</v>
      </c>
      <c r="E39">
        <v>0</v>
      </c>
      <c r="F39" t="s">
        <v>52</v>
      </c>
      <c r="G39" t="s">
        <v>53</v>
      </c>
      <c r="H39">
        <v>0</v>
      </c>
      <c r="I39" t="s">
        <v>52</v>
      </c>
      <c r="J39" t="s">
        <v>53</v>
      </c>
      <c r="K39">
        <v>0</v>
      </c>
      <c r="L39" t="s">
        <v>52</v>
      </c>
      <c r="M39" t="s">
        <v>53</v>
      </c>
    </row>
    <row r="40" spans="1:13" x14ac:dyDescent="0.2">
      <c r="A40" t="s">
        <v>76</v>
      </c>
      <c r="B40">
        <v>111.08233333333332</v>
      </c>
      <c r="C40">
        <v>106.03433333333332</v>
      </c>
      <c r="D40">
        <v>133.33500000000001</v>
      </c>
      <c r="E40">
        <v>99.367000000000019</v>
      </c>
      <c r="F40">
        <v>109.8356666666667</v>
      </c>
      <c r="G40">
        <v>138.71166666666664</v>
      </c>
      <c r="H40">
        <v>108.17033333333335</v>
      </c>
      <c r="I40">
        <v>140.22333333333333</v>
      </c>
      <c r="J40">
        <v>138.81433333333334</v>
      </c>
      <c r="K40">
        <v>141.09233333333336</v>
      </c>
      <c r="L40">
        <v>120.42066666666666</v>
      </c>
      <c r="M40">
        <v>133.33500000000001</v>
      </c>
    </row>
    <row r="45" spans="1:13" x14ac:dyDescent="0.2">
      <c r="B45" s="41" t="s">
        <v>31</v>
      </c>
      <c r="C45" s="41"/>
      <c r="D45" s="41"/>
      <c r="E45" s="41" t="s">
        <v>32</v>
      </c>
      <c r="F45" s="41"/>
      <c r="G45" s="41"/>
      <c r="H45" s="41" t="s">
        <v>35</v>
      </c>
      <c r="I45" s="41"/>
      <c r="J45" s="41"/>
      <c r="K45" s="41" t="s">
        <v>36</v>
      </c>
      <c r="L45" s="41"/>
      <c r="M45" s="41"/>
    </row>
    <row r="46" spans="1:13" x14ac:dyDescent="0.2">
      <c r="B46" s="3">
        <v>0</v>
      </c>
      <c r="C46" s="3" t="s">
        <v>52</v>
      </c>
      <c r="D46" s="3" t="s">
        <v>53</v>
      </c>
      <c r="E46" s="3">
        <v>0</v>
      </c>
      <c r="F46" s="3" t="s">
        <v>52</v>
      </c>
      <c r="G46" s="3" t="s">
        <v>53</v>
      </c>
      <c r="H46" s="3">
        <v>0</v>
      </c>
      <c r="I46" s="3" t="s">
        <v>52</v>
      </c>
      <c r="J46" s="3" t="s">
        <v>53</v>
      </c>
      <c r="K46" s="3">
        <v>0</v>
      </c>
      <c r="L46" s="3" t="s">
        <v>52</v>
      </c>
      <c r="M46" s="3" t="s">
        <v>53</v>
      </c>
    </row>
    <row r="47" spans="1:13" x14ac:dyDescent="0.2">
      <c r="A47" t="s">
        <v>77</v>
      </c>
      <c r="B47">
        <v>149.01533333333333</v>
      </c>
      <c r="C47">
        <v>137.16666666666666</v>
      </c>
      <c r="D47">
        <v>107.32599999999999</v>
      </c>
      <c r="E47">
        <v>169.905</v>
      </c>
      <c r="F47">
        <v>155.96433333333334</v>
      </c>
      <c r="G47">
        <v>122.71633333333334</v>
      </c>
      <c r="H47">
        <v>141.99266666666668</v>
      </c>
      <c r="I47">
        <v>159.58933333333331</v>
      </c>
      <c r="J47">
        <v>143.05366666666669</v>
      </c>
      <c r="K47">
        <v>145.56933333333333</v>
      </c>
      <c r="L47">
        <v>111.173</v>
      </c>
      <c r="M47">
        <v>134.59566666666669</v>
      </c>
    </row>
  </sheetData>
  <mergeCells count="12">
    <mergeCell ref="B3:D3"/>
    <mergeCell ref="E3:G3"/>
    <mergeCell ref="H3:J3"/>
    <mergeCell ref="K3:M3"/>
    <mergeCell ref="B45:D45"/>
    <mergeCell ref="E45:G45"/>
    <mergeCell ref="H45:J45"/>
    <mergeCell ref="K45:M45"/>
    <mergeCell ref="F14:F16"/>
    <mergeCell ref="F18:F20"/>
    <mergeCell ref="F22:F24"/>
    <mergeCell ref="F26:F28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445DD-560C-482E-87CF-643A7ACA3113}">
  <dimension ref="A2:V11"/>
  <sheetViews>
    <sheetView tabSelected="1" workbookViewId="0">
      <selection activeCell="N16" sqref="N16"/>
    </sheetView>
  </sheetViews>
  <sheetFormatPr defaultRowHeight="12.75" x14ac:dyDescent="0.2"/>
  <sheetData>
    <row r="2" spans="1:22" x14ac:dyDescent="0.2">
      <c r="B2" t="s">
        <v>31</v>
      </c>
      <c r="E2" t="s">
        <v>32</v>
      </c>
      <c r="H2" t="s">
        <v>35</v>
      </c>
      <c r="K2" t="s">
        <v>36</v>
      </c>
      <c r="O2" t="s">
        <v>79</v>
      </c>
    </row>
    <row r="3" spans="1:22" x14ac:dyDescent="0.2">
      <c r="B3">
        <v>0</v>
      </c>
      <c r="C3" t="s">
        <v>52</v>
      </c>
      <c r="D3" t="s">
        <v>53</v>
      </c>
      <c r="E3">
        <v>0</v>
      </c>
      <c r="F3" t="s">
        <v>52</v>
      </c>
      <c r="G3" t="s">
        <v>53</v>
      </c>
      <c r="H3">
        <v>0</v>
      </c>
      <c r="I3" t="s">
        <v>52</v>
      </c>
      <c r="J3" t="s">
        <v>53</v>
      </c>
      <c r="K3">
        <v>0</v>
      </c>
      <c r="L3" t="s">
        <v>52</v>
      </c>
      <c r="M3" t="s">
        <v>53</v>
      </c>
      <c r="O3" t="s">
        <v>80</v>
      </c>
      <c r="P3" t="s">
        <v>81</v>
      </c>
      <c r="Q3" t="s">
        <v>82</v>
      </c>
      <c r="R3" t="s">
        <v>83</v>
      </c>
      <c r="S3" t="s">
        <v>84</v>
      </c>
      <c r="T3" t="s">
        <v>85</v>
      </c>
      <c r="U3" t="s">
        <v>86</v>
      </c>
      <c r="V3" t="s">
        <v>87</v>
      </c>
    </row>
    <row r="4" spans="1:22" x14ac:dyDescent="0.2">
      <c r="A4" t="s">
        <v>76</v>
      </c>
      <c r="B4">
        <v>111.08233333333334</v>
      </c>
      <c r="C4">
        <v>106.03433333333334</v>
      </c>
      <c r="D4">
        <v>133.33500000000001</v>
      </c>
      <c r="E4">
        <v>99.367000000000004</v>
      </c>
      <c r="F4">
        <v>109.83566666666667</v>
      </c>
      <c r="G4">
        <v>138.71166666666667</v>
      </c>
      <c r="H4">
        <v>108.17033333333332</v>
      </c>
      <c r="I4">
        <v>140.22333333333333</v>
      </c>
      <c r="J4">
        <v>138.81433333333334</v>
      </c>
      <c r="K4">
        <v>141.0923333333333</v>
      </c>
      <c r="L4">
        <v>120.42066666666666</v>
      </c>
      <c r="M4">
        <v>133.33500000000001</v>
      </c>
      <c r="O4">
        <f>(C4-B4)/((B5+C5)/2)</f>
        <v>-0.73102692367737143</v>
      </c>
      <c r="P4">
        <f>(D4-B4)/((B5+D5)/2)</f>
        <v>2.4589489259399651</v>
      </c>
      <c r="Q4">
        <f>(F4-E4)/((F5+E5)/2)</f>
        <v>1.4992094828157045</v>
      </c>
      <c r="R4">
        <f>(E4-G4)/((E5+G5)/2)</f>
        <v>-4.5601975347913601</v>
      </c>
      <c r="S4">
        <f>(I4-H4)/((H5+I5)/2)</f>
        <v>3.7996440932508784</v>
      </c>
      <c r="T4">
        <f>(J4-H4)/((H5+J5)/2)</f>
        <v>3.8446426004505798</v>
      </c>
      <c r="U4">
        <f>(L4-K4)/((K5+L5)/2)</f>
        <v>-2.1334912210893529</v>
      </c>
      <c r="V4">
        <f>(M4-K4)/((K5+M5)/2)</f>
        <v>-0.74563564709061914</v>
      </c>
    </row>
    <row r="5" spans="1:22" x14ac:dyDescent="0.2">
      <c r="B5">
        <v>7.0593254454226146</v>
      </c>
      <c r="C5">
        <v>6.751383398531992</v>
      </c>
      <c r="D5">
        <v>11.040006697606993</v>
      </c>
      <c r="E5">
        <v>7.6420524049658605</v>
      </c>
      <c r="F5">
        <v>6.3235298390914387</v>
      </c>
      <c r="G5">
        <v>9.6136328439700875</v>
      </c>
      <c r="H5">
        <v>7.138061182988225</v>
      </c>
      <c r="I5">
        <v>9.7335190036582997</v>
      </c>
      <c r="J5">
        <v>8.8030824730741841</v>
      </c>
      <c r="K5">
        <v>9.7672960744680193</v>
      </c>
      <c r="L5">
        <v>9.6109572432201222</v>
      </c>
      <c r="M5">
        <v>11.040006697606993</v>
      </c>
    </row>
    <row r="6" spans="1:22" x14ac:dyDescent="0.2">
      <c r="O6" t="s">
        <v>80</v>
      </c>
      <c r="P6" t="s">
        <v>81</v>
      </c>
      <c r="Q6" t="s">
        <v>82</v>
      </c>
      <c r="R6" t="s">
        <v>83</v>
      </c>
      <c r="S6" t="s">
        <v>84</v>
      </c>
      <c r="T6" t="s">
        <v>85</v>
      </c>
      <c r="U6" t="s">
        <v>86</v>
      </c>
      <c r="V6" t="s">
        <v>87</v>
      </c>
    </row>
    <row r="7" spans="1:22" x14ac:dyDescent="0.2">
      <c r="A7" t="s">
        <v>77</v>
      </c>
      <c r="B7">
        <v>149.01533333333336</v>
      </c>
      <c r="C7">
        <v>137.16666666666666</v>
      </c>
      <c r="D7">
        <v>107.32600000000001</v>
      </c>
      <c r="E7">
        <v>169.905</v>
      </c>
      <c r="F7">
        <v>155.96433333333334</v>
      </c>
      <c r="G7">
        <v>122.71633333333334</v>
      </c>
      <c r="H7">
        <v>141.99266666666665</v>
      </c>
      <c r="I7">
        <v>159.58933333333334</v>
      </c>
      <c r="J7">
        <v>143.05366666666669</v>
      </c>
      <c r="K7">
        <v>145.56933333333333</v>
      </c>
      <c r="L7">
        <v>111.173</v>
      </c>
      <c r="M7">
        <v>134.59566666666669</v>
      </c>
      <c r="O7">
        <f>(C7-B7)/((B8+C8)/2)</f>
        <v>-1.3020907346429851</v>
      </c>
      <c r="P7">
        <f>(D7-B7)/((B8+D8)/2)</f>
        <v>-5.2807342690313757</v>
      </c>
      <c r="Q7">
        <f>(F7-E7)/((F8+E8)/2)</f>
        <v>-1.2670558118166351</v>
      </c>
      <c r="R7">
        <f>(E7-G7)/((E8+G8)/2)</f>
        <v>4.5130824934247205</v>
      </c>
      <c r="S7">
        <f>(I7-H7)/((H8+I8)/2)</f>
        <v>1.5200295032656528</v>
      </c>
      <c r="T7" s="35">
        <f>(J7-H7)/((H8+J8)/2)</f>
        <v>9.8172397648459211E-2</v>
      </c>
      <c r="U7">
        <f>(L7-K7)/((K8+L8)/2)</f>
        <v>-4.4495254452429274</v>
      </c>
      <c r="V7">
        <f>(M7-K7)/((K8+M8)/2)</f>
        <v>-1.2181706027898844</v>
      </c>
    </row>
    <row r="8" spans="1:22" x14ac:dyDescent="0.2">
      <c r="B8">
        <v>8.5729360527323966</v>
      </c>
      <c r="C8">
        <v>9.6265124978564227</v>
      </c>
      <c r="D8">
        <v>7.2162823435874257</v>
      </c>
      <c r="E8">
        <v>12.334348023659947</v>
      </c>
      <c r="F8">
        <v>9.6704706065143551</v>
      </c>
      <c r="G8">
        <v>8.577597076132756</v>
      </c>
      <c r="H8">
        <v>11.655603030516923</v>
      </c>
      <c r="I8">
        <v>11.497456339530522</v>
      </c>
      <c r="J8">
        <v>9.9594338925766532</v>
      </c>
      <c r="K8">
        <v>7.8474094048257257</v>
      </c>
      <c r="L8">
        <v>7.6132655622573848</v>
      </c>
      <c r="M8">
        <v>10.169224129975529</v>
      </c>
    </row>
    <row r="10" spans="1:22" x14ac:dyDescent="0.2">
      <c r="O10" t="s">
        <v>87</v>
      </c>
      <c r="P10" t="s">
        <v>86</v>
      </c>
      <c r="Q10" t="s">
        <v>85</v>
      </c>
      <c r="R10" t="s">
        <v>84</v>
      </c>
      <c r="S10" t="s">
        <v>83</v>
      </c>
      <c r="T10" t="s">
        <v>82</v>
      </c>
      <c r="U10" t="s">
        <v>81</v>
      </c>
      <c r="V10" t="s">
        <v>80</v>
      </c>
    </row>
    <row r="11" spans="1:22" x14ac:dyDescent="0.2">
      <c r="O11">
        <v>-1.21817060278988</v>
      </c>
      <c r="P11">
        <v>-4.4495254452429274</v>
      </c>
      <c r="Q11">
        <v>9.8172397648459211E-2</v>
      </c>
      <c r="R11">
        <v>1.5200295032656528</v>
      </c>
      <c r="S11">
        <v>4.5130824934247205</v>
      </c>
      <c r="T11">
        <v>-1.2670558118166351</v>
      </c>
      <c r="U11">
        <v>-5.2807342690313757</v>
      </c>
      <c r="V11">
        <v>-1.3020907346429851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0AD0-947A-4FCA-83F6-17AEB21B2623}">
  <dimension ref="A1:Q50"/>
  <sheetViews>
    <sheetView workbookViewId="0">
      <selection activeCell="R23" sqref="R23"/>
    </sheetView>
  </sheetViews>
  <sheetFormatPr defaultRowHeight="12.75" x14ac:dyDescent="0.2"/>
  <cols>
    <col min="1" max="13" width="9.140625" style="4"/>
    <col min="18" max="16384" width="9.140625" style="4"/>
  </cols>
  <sheetData>
    <row r="1" spans="1:17" ht="16.5" x14ac:dyDescent="0.2">
      <c r="B1" s="43" t="s">
        <v>47</v>
      </c>
      <c r="C1" s="43"/>
      <c r="D1" s="43"/>
      <c r="E1" s="43" t="s">
        <v>48</v>
      </c>
      <c r="F1" s="43"/>
      <c r="G1" s="43"/>
      <c r="H1" s="43" t="s">
        <v>49</v>
      </c>
      <c r="I1" s="43"/>
      <c r="J1" s="43"/>
      <c r="K1" s="43" t="s">
        <v>50</v>
      </c>
      <c r="L1" s="43"/>
      <c r="M1" s="43"/>
      <c r="N1" s="4"/>
      <c r="O1" s="4"/>
      <c r="P1" s="4"/>
      <c r="Q1" s="4"/>
    </row>
    <row r="2" spans="1:17" ht="15.75" thickBot="1" x14ac:dyDescent="0.25">
      <c r="B2" s="28" t="s">
        <v>51</v>
      </c>
      <c r="C2" s="28" t="s">
        <v>52</v>
      </c>
      <c r="D2" s="28" t="s">
        <v>53</v>
      </c>
      <c r="E2" s="28" t="s">
        <v>51</v>
      </c>
      <c r="F2" s="28" t="s">
        <v>52</v>
      </c>
      <c r="G2" s="28" t="s">
        <v>53</v>
      </c>
      <c r="H2" s="28" t="s">
        <v>51</v>
      </c>
      <c r="I2" s="28" t="s">
        <v>52</v>
      </c>
      <c r="J2" s="28" t="s">
        <v>53</v>
      </c>
      <c r="K2" s="28" t="s">
        <v>51</v>
      </c>
      <c r="L2" s="28" t="s">
        <v>52</v>
      </c>
      <c r="M2" s="28" t="s">
        <v>53</v>
      </c>
      <c r="N2" s="4"/>
      <c r="O2" s="4"/>
      <c r="P2" s="4"/>
      <c r="Q2" s="4"/>
    </row>
    <row r="3" spans="1:17" x14ac:dyDescent="0.2">
      <c r="B3" s="4">
        <v>16.763306176967497</v>
      </c>
      <c r="C3" s="4">
        <v>14.702347000709331</v>
      </c>
      <c r="D3" s="4">
        <v>13.578164556962031</v>
      </c>
      <c r="E3" s="4">
        <v>12.130224635071883</v>
      </c>
      <c r="F3" s="4">
        <v>12.479430379746825</v>
      </c>
      <c r="G3" s="4">
        <v>12.317637130801677</v>
      </c>
      <c r="H3" s="4">
        <v>13.248818057038292</v>
      </c>
      <c r="I3" s="4">
        <v>8.4911195566591893</v>
      </c>
      <c r="J3" s="4">
        <v>4.3489666070264033</v>
      </c>
      <c r="K3" s="4">
        <v>10.572892504473451</v>
      </c>
      <c r="L3" s="4">
        <v>21.71274664929263</v>
      </c>
      <c r="M3" s="4">
        <v>10.061032973902154</v>
      </c>
      <c r="N3" s="4"/>
      <c r="O3" s="4"/>
      <c r="P3" s="4"/>
      <c r="Q3" s="4"/>
    </row>
    <row r="4" spans="1:17" x14ac:dyDescent="0.2">
      <c r="B4" s="4">
        <v>9.8173187571921794</v>
      </c>
      <c r="C4" s="4">
        <v>9.4819789194356439</v>
      </c>
      <c r="D4" s="4">
        <v>17.857399190917381</v>
      </c>
      <c r="E4" s="4">
        <v>9.681016067086329</v>
      </c>
      <c r="F4" s="4">
        <v>9.1121181893230521</v>
      </c>
      <c r="G4" s="4">
        <v>19.88572024335198</v>
      </c>
      <c r="H4" s="4">
        <v>6.393324992640558</v>
      </c>
      <c r="I4" s="4">
        <v>5.0893905781025666</v>
      </c>
      <c r="J4" s="4">
        <v>8.27853299716684</v>
      </c>
      <c r="K4" s="4">
        <v>9.614460895117551</v>
      </c>
      <c r="L4" s="4">
        <v>12.964992624609785</v>
      </c>
      <c r="M4" s="4">
        <v>19.162990666155206</v>
      </c>
      <c r="N4" s="4"/>
      <c r="O4" s="4"/>
      <c r="P4" s="4"/>
      <c r="Q4" s="4"/>
    </row>
    <row r="5" spans="1:17" x14ac:dyDescent="0.2">
      <c r="B5" s="4">
        <v>14.085487379112063</v>
      </c>
      <c r="C5" s="4">
        <v>9.5767281832879867</v>
      </c>
      <c r="D5" s="4">
        <v>11.429950271247735</v>
      </c>
      <c r="E5" s="4">
        <v>11.706384376368522</v>
      </c>
      <c r="F5" s="4">
        <v>14.463607594936708</v>
      </c>
      <c r="G5" s="4">
        <v>13.333725402337469</v>
      </c>
      <c r="H5" s="4">
        <v>6.1605095541401269</v>
      </c>
      <c r="I5" s="4">
        <v>6.5315576143601648</v>
      </c>
      <c r="J5" s="4">
        <v>9.1393224366064505</v>
      </c>
      <c r="K5" s="4">
        <v>8.6841696442442089</v>
      </c>
      <c r="L5" s="4">
        <v>16.779869384462632</v>
      </c>
      <c r="M5" s="4">
        <v>17.199708131087203</v>
      </c>
      <c r="N5" s="4"/>
      <c r="O5" s="4"/>
      <c r="P5" s="4"/>
      <c r="Q5" s="4"/>
    </row>
    <row r="6" spans="1:17" x14ac:dyDescent="0.2">
      <c r="B6" s="4">
        <v>16.763306176967497</v>
      </c>
      <c r="C6" s="4">
        <v>14.702347000709331</v>
      </c>
      <c r="D6" s="4">
        <v>13.578164556962031</v>
      </c>
      <c r="E6" s="4">
        <v>12.130224635071883</v>
      </c>
      <c r="F6" s="4">
        <v>12.479430379746825</v>
      </c>
      <c r="G6" s="4">
        <v>12.317637130801677</v>
      </c>
      <c r="H6" s="4">
        <v>6.393324992640558</v>
      </c>
      <c r="I6" s="4">
        <v>5.0893905781025666</v>
      </c>
      <c r="J6" s="4">
        <v>4.3489666070264033</v>
      </c>
      <c r="K6" s="4">
        <v>9.614460895117551</v>
      </c>
      <c r="L6" s="4">
        <v>21.71274664929263</v>
      </c>
      <c r="M6" s="4">
        <v>10.061032973902154</v>
      </c>
      <c r="N6" s="4"/>
      <c r="O6" s="4"/>
      <c r="P6" s="4"/>
      <c r="Q6" s="4"/>
    </row>
    <row r="7" spans="1:17" x14ac:dyDescent="0.2">
      <c r="B7" s="4">
        <v>9.8173187571921794</v>
      </c>
      <c r="C7" s="4">
        <v>9.4819789194356439</v>
      </c>
      <c r="D7" s="26">
        <v>17.857399190917381</v>
      </c>
      <c r="E7" s="4">
        <v>9.681016067086329</v>
      </c>
      <c r="F7" s="4">
        <v>9.1121181893230521</v>
      </c>
      <c r="G7" s="26">
        <v>19.88572024335198</v>
      </c>
      <c r="H7" s="4">
        <v>6.1605095541401269</v>
      </c>
      <c r="I7" s="4">
        <v>6.5315576143601648</v>
      </c>
      <c r="J7" s="26">
        <v>8.27853299716684</v>
      </c>
      <c r="K7" s="4">
        <v>8.6841696442442089</v>
      </c>
      <c r="L7" s="4">
        <v>12.964992624609785</v>
      </c>
      <c r="M7" s="26">
        <v>19.162990666155206</v>
      </c>
      <c r="N7" s="4"/>
      <c r="O7" s="4"/>
      <c r="P7" s="4"/>
      <c r="Q7" s="4"/>
    </row>
    <row r="8" spans="1:17" x14ac:dyDescent="0.2">
      <c r="A8" s="4" t="s">
        <v>45</v>
      </c>
      <c r="B8" s="27">
        <f>AVERAGE(B2:B7)</f>
        <v>13.449347449486282</v>
      </c>
      <c r="C8" s="27">
        <f t="shared" ref="C8:L8" si="0">AVERAGE(C2:C7)</f>
        <v>11.589076004715588</v>
      </c>
      <c r="D8" s="27">
        <f>AVERAGE(D2:D7)</f>
        <v>14.860215553401313</v>
      </c>
      <c r="E8" s="27">
        <f t="shared" si="0"/>
        <v>11.06577315613699</v>
      </c>
      <c r="F8" s="27">
        <f t="shared" si="0"/>
        <v>11.529340946615292</v>
      </c>
      <c r="G8" s="27">
        <f>AVERAGE(G2:G7)</f>
        <v>15.548088030128957</v>
      </c>
      <c r="H8" s="27">
        <f t="shared" si="0"/>
        <v>7.6712974301199326</v>
      </c>
      <c r="I8" s="27">
        <f t="shared" si="0"/>
        <v>6.34660318831693</v>
      </c>
      <c r="J8" s="27">
        <f>AVERAGE(J2:J7)</f>
        <v>6.8788643289985885</v>
      </c>
      <c r="K8" s="27">
        <f>AVERAGE(K2:K7)</f>
        <v>9.4340307166393949</v>
      </c>
      <c r="L8" s="27">
        <f t="shared" si="0"/>
        <v>17.227069586453489</v>
      </c>
      <c r="M8" s="27">
        <f>AVERAGE(M2:M7)</f>
        <v>15.129551082240386</v>
      </c>
      <c r="N8" s="4"/>
      <c r="O8" s="4"/>
      <c r="P8" s="4"/>
      <c r="Q8" s="4"/>
    </row>
    <row r="9" spans="1:17" x14ac:dyDescent="0.2">
      <c r="A9" s="4" t="s">
        <v>46</v>
      </c>
      <c r="B9" s="27">
        <f>STDEV(B2:B7)</f>
        <v>3.4911525227443616</v>
      </c>
      <c r="C9" s="27">
        <f t="shared" ref="C9:L9" si="1">STDEV(C2:C7)</f>
        <v>2.8422778100049615</v>
      </c>
      <c r="D9" s="27">
        <f>STDEV(D2:D7)</f>
        <v>2.8731624099099435</v>
      </c>
      <c r="E9" s="27">
        <f t="shared" si="1"/>
        <v>1.2758919457434528</v>
      </c>
      <c r="F9" s="27">
        <f t="shared" si="1"/>
        <v>2.3505952619544552</v>
      </c>
      <c r="G9" s="27">
        <f>STDEV(G2:G7)</f>
        <v>3.9813670487556312</v>
      </c>
      <c r="H9" s="27">
        <f t="shared" si="1"/>
        <v>3.120101098443322</v>
      </c>
      <c r="I9" s="27">
        <f t="shared" si="1"/>
        <v>1.3989758600560174</v>
      </c>
      <c r="J9" s="27">
        <f>STDEV(J2:J7)</f>
        <v>2.3360533269188175</v>
      </c>
      <c r="K9" s="27">
        <f>STDEV(K2:K7)</f>
        <v>0.78846362094062683</v>
      </c>
      <c r="L9" s="27">
        <f t="shared" si="1"/>
        <v>4.3810154502746546</v>
      </c>
      <c r="M9" s="27">
        <f>STDEV(M2:M7)</f>
        <v>4.6958112076130494</v>
      </c>
      <c r="N9" s="4"/>
      <c r="O9" s="4"/>
      <c r="P9" s="4"/>
      <c r="Q9" s="4"/>
    </row>
    <row r="10" spans="1:17" x14ac:dyDescent="0.2">
      <c r="N10" s="4"/>
      <c r="O10" s="4"/>
      <c r="P10" s="4"/>
      <c r="Q10" s="4"/>
    </row>
    <row r="11" spans="1:17" x14ac:dyDescent="0.2">
      <c r="N11" s="4"/>
      <c r="O11" s="4"/>
      <c r="P11" s="4"/>
      <c r="Q11" s="4"/>
    </row>
    <row r="15" spans="1:17" x14ac:dyDescent="0.2">
      <c r="E15" s="42" t="s">
        <v>31</v>
      </c>
      <c r="F15" s="42"/>
      <c r="G15" s="42"/>
      <c r="H15" s="42" t="s">
        <v>32</v>
      </c>
      <c r="I15" s="42"/>
      <c r="J15" s="42"/>
      <c r="K15" s="42" t="s">
        <v>35</v>
      </c>
      <c r="L15" s="42"/>
      <c r="M15" s="42"/>
      <c r="N15" s="42" t="s">
        <v>36</v>
      </c>
      <c r="O15" s="42"/>
      <c r="P15" s="42"/>
    </row>
    <row r="16" spans="1:17" x14ac:dyDescent="0.2">
      <c r="E16" s="4" t="s">
        <v>54</v>
      </c>
      <c r="F16" s="4" t="s">
        <v>52</v>
      </c>
      <c r="G16" s="4" t="s">
        <v>53</v>
      </c>
      <c r="H16" s="4" t="s">
        <v>54</v>
      </c>
      <c r="I16" s="4" t="s">
        <v>52</v>
      </c>
      <c r="J16" s="4" t="s">
        <v>53</v>
      </c>
      <c r="K16" s="4" t="s">
        <v>54</v>
      </c>
      <c r="L16" s="4" t="s">
        <v>52</v>
      </c>
      <c r="M16" s="4" t="s">
        <v>53</v>
      </c>
      <c r="N16" s="4" t="s">
        <v>54</v>
      </c>
      <c r="O16" t="s">
        <v>52</v>
      </c>
      <c r="P16" t="s">
        <v>53</v>
      </c>
    </row>
    <row r="17" spans="5:16" x14ac:dyDescent="0.2">
      <c r="E17" s="4">
        <v>13.449347449486282</v>
      </c>
      <c r="F17" s="4">
        <v>11.589076004715588</v>
      </c>
      <c r="G17" s="4">
        <v>14.860215553401313</v>
      </c>
      <c r="H17" s="4">
        <v>11.06577315613699</v>
      </c>
      <c r="I17" s="4">
        <v>11.529340946615292</v>
      </c>
      <c r="J17" s="4">
        <v>15.548088030128957</v>
      </c>
      <c r="K17" s="4">
        <v>7.6712974301199326</v>
      </c>
      <c r="L17" s="4">
        <v>6.34660318831693</v>
      </c>
      <c r="M17" s="4">
        <v>6.8788643289985885</v>
      </c>
      <c r="N17">
        <v>9.4340307166393949</v>
      </c>
      <c r="O17">
        <v>17.227069586453489</v>
      </c>
      <c r="P17">
        <v>15.129551082240386</v>
      </c>
    </row>
    <row r="18" spans="5:16" x14ac:dyDescent="0.2">
      <c r="E18" s="4">
        <v>3.4911525227443616</v>
      </c>
      <c r="F18" s="4">
        <v>2.8422778100049615</v>
      </c>
      <c r="G18" s="4">
        <v>2.8731624099099435</v>
      </c>
      <c r="H18" s="4">
        <v>1.2758919457434528</v>
      </c>
      <c r="I18" s="4">
        <v>2.3505952619544552</v>
      </c>
      <c r="J18" s="4">
        <v>3.9813670487556312</v>
      </c>
      <c r="K18" s="4">
        <v>3.120101098443322</v>
      </c>
      <c r="L18" s="4">
        <v>1.3989758600560174</v>
      </c>
      <c r="M18" s="4">
        <v>2.3360533269188175</v>
      </c>
      <c r="N18">
        <v>0.78846362094062683</v>
      </c>
      <c r="O18">
        <v>4.3810154502746546</v>
      </c>
      <c r="P18">
        <v>4.6958112076130494</v>
      </c>
    </row>
    <row r="43" spans="5:16" x14ac:dyDescent="0.2">
      <c r="E43" s="42" t="s">
        <v>54</v>
      </c>
      <c r="F43" s="42"/>
      <c r="G43" s="42"/>
      <c r="H43" s="42" t="s">
        <v>55</v>
      </c>
      <c r="I43" s="42"/>
      <c r="J43" s="42"/>
      <c r="K43" s="42" t="s">
        <v>56</v>
      </c>
      <c r="L43" s="42"/>
      <c r="M43" s="42"/>
      <c r="N43" s="42" t="s">
        <v>36</v>
      </c>
      <c r="O43" s="42"/>
      <c r="P43" s="42"/>
    </row>
    <row r="44" spans="5:16" x14ac:dyDescent="0.2">
      <c r="E44" s="4" t="s">
        <v>54</v>
      </c>
      <c r="F44" s="4" t="s">
        <v>52</v>
      </c>
      <c r="G44" s="4" t="s">
        <v>53</v>
      </c>
      <c r="H44" s="4" t="s">
        <v>54</v>
      </c>
      <c r="I44" s="4" t="s">
        <v>52</v>
      </c>
      <c r="J44" s="4" t="s">
        <v>53</v>
      </c>
      <c r="K44" s="4" t="s">
        <v>54</v>
      </c>
      <c r="L44" s="4" t="s">
        <v>52</v>
      </c>
      <c r="M44" s="4" t="s">
        <v>53</v>
      </c>
      <c r="N44" s="4" t="s">
        <v>54</v>
      </c>
      <c r="O44" t="s">
        <v>52</v>
      </c>
      <c r="P44" t="s">
        <v>53</v>
      </c>
    </row>
    <row r="47" spans="5:16" x14ac:dyDescent="0.2">
      <c r="E47" s="42" t="s">
        <v>54</v>
      </c>
      <c r="F47" s="42"/>
      <c r="G47" s="42"/>
      <c r="H47" s="42"/>
      <c r="I47" s="42" t="s">
        <v>52</v>
      </c>
      <c r="J47" s="42"/>
      <c r="K47" s="42"/>
      <c r="L47" s="42"/>
      <c r="M47" s="42" t="s">
        <v>53</v>
      </c>
      <c r="N47" s="42"/>
      <c r="O47" s="42"/>
      <c r="P47" s="42"/>
    </row>
    <row r="48" spans="5:16" x14ac:dyDescent="0.2">
      <c r="E48" s="4" t="s">
        <v>31</v>
      </c>
      <c r="F48" s="4" t="s">
        <v>32</v>
      </c>
      <c r="G48" s="4" t="s">
        <v>35</v>
      </c>
      <c r="H48" s="4" t="s">
        <v>36</v>
      </c>
      <c r="I48" s="4" t="s">
        <v>31</v>
      </c>
      <c r="J48" s="4" t="s">
        <v>32</v>
      </c>
      <c r="K48" s="4" t="s">
        <v>35</v>
      </c>
      <c r="L48" s="4" t="s">
        <v>36</v>
      </c>
      <c r="M48" s="4" t="s">
        <v>31</v>
      </c>
      <c r="N48" s="4" t="s">
        <v>32</v>
      </c>
      <c r="O48" s="4" t="s">
        <v>35</v>
      </c>
      <c r="P48" t="s">
        <v>36</v>
      </c>
    </row>
    <row r="49" spans="5:16" x14ac:dyDescent="0.2">
      <c r="E49" s="4">
        <v>13.449347449486282</v>
      </c>
      <c r="F49" s="4">
        <v>11.06577315613699</v>
      </c>
      <c r="G49" s="4">
        <v>7.6712974301199326</v>
      </c>
      <c r="H49">
        <v>9.4340307166393949</v>
      </c>
      <c r="I49" s="4">
        <v>11.589076004715588</v>
      </c>
      <c r="J49" s="4">
        <v>11.529340946615292</v>
      </c>
      <c r="K49" s="4">
        <v>6.34660318831693</v>
      </c>
      <c r="L49">
        <v>17.227069586453489</v>
      </c>
      <c r="M49" s="4">
        <v>14.860215553401313</v>
      </c>
      <c r="N49" s="4">
        <v>15.548088030128957</v>
      </c>
      <c r="O49" s="4">
        <v>6.8788643289985885</v>
      </c>
      <c r="P49">
        <v>15.129551082240386</v>
      </c>
    </row>
    <row r="50" spans="5:16" x14ac:dyDescent="0.2">
      <c r="E50" s="4">
        <v>3.4911525227443616</v>
      </c>
      <c r="F50" s="4">
        <v>1.2758919457434528</v>
      </c>
      <c r="G50" s="4">
        <v>3.120101098443322</v>
      </c>
      <c r="H50">
        <v>0.78846362094062683</v>
      </c>
      <c r="I50" s="4">
        <v>2.8422778100049615</v>
      </c>
      <c r="J50" s="4">
        <v>2.3505952619544552</v>
      </c>
      <c r="K50" s="4">
        <v>1.3989758600560174</v>
      </c>
      <c r="L50">
        <v>4.3810154502746546</v>
      </c>
      <c r="M50" s="4">
        <v>2.8731624099099435</v>
      </c>
      <c r="N50" s="4">
        <v>3.9813670487556312</v>
      </c>
      <c r="O50" s="4">
        <v>2.3360533269188175</v>
      </c>
      <c r="P50">
        <v>4.6958112076130494</v>
      </c>
    </row>
  </sheetData>
  <mergeCells count="15">
    <mergeCell ref="N15:P15"/>
    <mergeCell ref="B1:D1"/>
    <mergeCell ref="E1:G1"/>
    <mergeCell ref="H1:J1"/>
    <mergeCell ref="K1:M1"/>
    <mergeCell ref="E15:G15"/>
    <mergeCell ref="H15:J15"/>
    <mergeCell ref="K15:M15"/>
    <mergeCell ref="E43:G43"/>
    <mergeCell ref="H43:J43"/>
    <mergeCell ref="K43:M43"/>
    <mergeCell ref="N43:P43"/>
    <mergeCell ref="E47:H47"/>
    <mergeCell ref="I47:L47"/>
    <mergeCell ref="M47:P47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4110-478C-41E2-8928-55B421492479}">
  <dimension ref="B1:E194"/>
  <sheetViews>
    <sheetView zoomScale="130" zoomScaleNormal="130" workbookViewId="0">
      <selection activeCell="L20" sqref="L20"/>
    </sheetView>
  </sheetViews>
  <sheetFormatPr defaultRowHeight="12.75" x14ac:dyDescent="0.2"/>
  <cols>
    <col min="2" max="2" width="11.28515625" bestFit="1" customWidth="1"/>
  </cols>
  <sheetData>
    <row r="1" spans="2:5" x14ac:dyDescent="0.2">
      <c r="B1" s="29" t="s">
        <v>57</v>
      </c>
      <c r="C1" s="29" t="s">
        <v>58</v>
      </c>
      <c r="D1" s="29" t="s">
        <v>59</v>
      </c>
      <c r="E1" s="30" t="s">
        <v>60</v>
      </c>
    </row>
    <row r="2" spans="2:5" x14ac:dyDescent="0.2">
      <c r="B2" s="29">
        <v>30</v>
      </c>
      <c r="C2" s="31">
        <v>62.95</v>
      </c>
      <c r="D2" s="31">
        <v>46.591000000000001</v>
      </c>
      <c r="E2" s="31">
        <v>16.763306176967497</v>
      </c>
    </row>
    <row r="3" spans="2:5" x14ac:dyDescent="0.2">
      <c r="B3" s="29">
        <v>30</v>
      </c>
      <c r="C3" s="31">
        <v>47.610999999999997</v>
      </c>
      <c r="D3" s="31">
        <v>48.143000000000001</v>
      </c>
      <c r="E3" s="31">
        <v>9.8173187571921794</v>
      </c>
    </row>
    <row r="4" spans="2:5" x14ac:dyDescent="0.2">
      <c r="B4" s="29">
        <v>30</v>
      </c>
      <c r="C4" s="31">
        <v>42.835000000000001</v>
      </c>
      <c r="D4" s="31">
        <v>35.223999999999997</v>
      </c>
      <c r="E4" s="31">
        <v>14.085487379112063</v>
      </c>
    </row>
    <row r="5" spans="2:5" x14ac:dyDescent="0.2">
      <c r="B5" s="29">
        <v>30</v>
      </c>
      <c r="C5" s="31">
        <v>44.588999999999999</v>
      </c>
      <c r="D5" s="31">
        <v>61.119</v>
      </c>
      <c r="E5" s="31">
        <v>16.763306176967497</v>
      </c>
    </row>
    <row r="6" spans="2:5" x14ac:dyDescent="0.2">
      <c r="B6" s="29">
        <v>30</v>
      </c>
      <c r="C6" s="31">
        <v>62.829000000000001</v>
      </c>
      <c r="D6" s="31">
        <v>41.37</v>
      </c>
      <c r="E6" s="31">
        <v>9.8173187571921794</v>
      </c>
    </row>
    <row r="7" spans="2:5" x14ac:dyDescent="0.2">
      <c r="B7" s="29">
        <v>30</v>
      </c>
      <c r="C7" s="31">
        <v>44.466000000000001</v>
      </c>
      <c r="D7" s="31">
        <v>41.502000000000002</v>
      </c>
      <c r="E7" s="31">
        <v>14.702347000709331</v>
      </c>
    </row>
    <row r="8" spans="2:5" x14ac:dyDescent="0.2">
      <c r="B8" s="29">
        <v>30</v>
      </c>
      <c r="C8" s="31">
        <v>65.061000000000007</v>
      </c>
      <c r="D8" s="31">
        <v>61.119</v>
      </c>
      <c r="E8" s="31">
        <v>9.4819789194356439</v>
      </c>
    </row>
    <row r="9" spans="2:5" x14ac:dyDescent="0.2">
      <c r="B9" s="29">
        <v>30</v>
      </c>
      <c r="C9" s="31">
        <v>65.061000000000007</v>
      </c>
      <c r="D9" s="31">
        <v>50.588000000000001</v>
      </c>
      <c r="E9" s="31">
        <v>9.5767281832879867</v>
      </c>
    </row>
    <row r="10" spans="2:5" x14ac:dyDescent="0.2">
      <c r="B10" s="29">
        <v>30</v>
      </c>
      <c r="C10" s="31">
        <v>44.787999999999997</v>
      </c>
      <c r="D10" s="31">
        <v>60.567999999999998</v>
      </c>
      <c r="E10" s="31">
        <v>14.702347000709331</v>
      </c>
    </row>
    <row r="11" spans="2:5" x14ac:dyDescent="0.2">
      <c r="B11" s="29">
        <v>30</v>
      </c>
      <c r="C11" s="31">
        <v>17.846</v>
      </c>
      <c r="D11" s="31">
        <v>17.218</v>
      </c>
      <c r="E11" s="31">
        <v>9.4819789194356439</v>
      </c>
    </row>
    <row r="12" spans="2:5" x14ac:dyDescent="0.2">
      <c r="B12" s="29">
        <v>30</v>
      </c>
      <c r="C12" s="31">
        <v>14.897</v>
      </c>
      <c r="D12" s="31">
        <v>21.736000000000001</v>
      </c>
      <c r="E12" s="31">
        <v>13.578164556962031</v>
      </c>
    </row>
    <row r="13" spans="2:5" x14ac:dyDescent="0.2">
      <c r="B13" s="29">
        <v>30</v>
      </c>
      <c r="C13" s="31">
        <v>28.547000000000001</v>
      </c>
      <c r="D13" s="31">
        <v>30.47</v>
      </c>
      <c r="E13" s="31">
        <v>17.857399190917381</v>
      </c>
    </row>
    <row r="14" spans="2:5" x14ac:dyDescent="0.2">
      <c r="B14" s="29">
        <v>30</v>
      </c>
      <c r="C14" s="31">
        <v>31.030999999999999</v>
      </c>
      <c r="D14" s="31">
        <v>18.094000000000001</v>
      </c>
      <c r="E14" s="31">
        <v>11.429950271247735</v>
      </c>
    </row>
    <row r="15" spans="2:5" x14ac:dyDescent="0.2">
      <c r="B15" s="29">
        <v>30</v>
      </c>
      <c r="C15" s="31">
        <v>16.510999999999999</v>
      </c>
      <c r="D15" s="31">
        <v>22.108000000000001</v>
      </c>
      <c r="E15" s="31">
        <v>13.578164556962031</v>
      </c>
    </row>
    <row r="16" spans="2:5" x14ac:dyDescent="0.2">
      <c r="B16" s="29">
        <v>30</v>
      </c>
      <c r="C16" s="31">
        <v>17.347999999999999</v>
      </c>
      <c r="D16" s="31">
        <v>21.620999999999999</v>
      </c>
      <c r="E16" s="31">
        <v>17.857399190917381</v>
      </c>
    </row>
    <row r="17" spans="2:5" x14ac:dyDescent="0.2">
      <c r="B17" s="29">
        <v>30</v>
      </c>
      <c r="C17" s="31">
        <v>11.146000000000001</v>
      </c>
      <c r="D17" s="31">
        <v>18.28</v>
      </c>
      <c r="E17" s="31"/>
    </row>
    <row r="18" spans="2:5" x14ac:dyDescent="0.2">
      <c r="B18" s="29">
        <v>30</v>
      </c>
      <c r="C18" s="31">
        <v>11.146000000000001</v>
      </c>
      <c r="D18" s="31">
        <v>12.178000000000001</v>
      </c>
      <c r="E18" s="31"/>
    </row>
    <row r="19" spans="2:5" x14ac:dyDescent="0.2">
      <c r="B19" s="29">
        <v>30</v>
      </c>
      <c r="C19" s="31">
        <v>18.706</v>
      </c>
      <c r="D19" s="31">
        <v>11.177</v>
      </c>
      <c r="E19" s="31"/>
    </row>
    <row r="20" spans="2:5" x14ac:dyDescent="0.2">
      <c r="B20" s="29">
        <v>30</v>
      </c>
      <c r="C20" s="31">
        <v>19.204999999999998</v>
      </c>
      <c r="D20" s="31">
        <v>34.668999999999997</v>
      </c>
      <c r="E20" s="31"/>
    </row>
    <row r="21" spans="2:5" x14ac:dyDescent="0.2">
      <c r="B21" s="29">
        <v>30</v>
      </c>
      <c r="C21" s="31">
        <v>37.491</v>
      </c>
      <c r="D21" s="31">
        <v>30.119</v>
      </c>
      <c r="E21" s="31"/>
    </row>
    <row r="22" spans="2:5" x14ac:dyDescent="0.2">
      <c r="B22" s="29">
        <v>30</v>
      </c>
      <c r="C22" s="31">
        <v>28.617999999999999</v>
      </c>
      <c r="D22" s="31">
        <v>34.31</v>
      </c>
      <c r="E22" s="31"/>
    </row>
    <row r="23" spans="2:5" x14ac:dyDescent="0.2">
      <c r="B23" s="29">
        <v>30</v>
      </c>
      <c r="C23" s="31">
        <v>24.379000000000001</v>
      </c>
      <c r="D23" s="31">
        <v>20.600999999999999</v>
      </c>
      <c r="E23" s="31"/>
    </row>
    <row r="24" spans="2:5" x14ac:dyDescent="0.2">
      <c r="B24" s="29">
        <v>30</v>
      </c>
      <c r="C24" s="31">
        <v>20.658000000000001</v>
      </c>
      <c r="D24" s="31">
        <v>36.523000000000003</v>
      </c>
      <c r="E24" s="31"/>
    </row>
    <row r="25" spans="2:5" x14ac:dyDescent="0.2">
      <c r="B25" s="29">
        <v>30</v>
      </c>
      <c r="C25" s="31">
        <v>38.186</v>
      </c>
      <c r="D25" s="31">
        <v>36.877000000000002</v>
      </c>
      <c r="E25" s="31"/>
    </row>
    <row r="26" spans="2:5" x14ac:dyDescent="0.2">
      <c r="B26" s="29">
        <v>30</v>
      </c>
      <c r="C26" s="31">
        <v>23.794</v>
      </c>
      <c r="D26" s="31">
        <v>20.600999999999999</v>
      </c>
      <c r="E26" s="31"/>
    </row>
    <row r="27" spans="2:5" x14ac:dyDescent="0.2">
      <c r="B27" s="29">
        <v>30</v>
      </c>
      <c r="C27" s="31">
        <v>23.794</v>
      </c>
      <c r="D27" s="31">
        <v>37.234000000000002</v>
      </c>
      <c r="E27" s="31"/>
    </row>
    <row r="28" spans="2:5" x14ac:dyDescent="0.2">
      <c r="B28" s="29">
        <v>30</v>
      </c>
      <c r="C28" s="31">
        <v>36.506</v>
      </c>
      <c r="D28" s="31">
        <v>28.257000000000001</v>
      </c>
      <c r="E28" s="31"/>
    </row>
    <row r="29" spans="2:5" x14ac:dyDescent="0.2">
      <c r="B29" s="29">
        <v>30</v>
      </c>
      <c r="C29" s="31">
        <v>1.9984999999999999</v>
      </c>
      <c r="D29" s="31">
        <v>1.4341999999999999</v>
      </c>
      <c r="E29" s="31"/>
    </row>
    <row r="30" spans="2:5" x14ac:dyDescent="0.2">
      <c r="B30" s="29">
        <v>30</v>
      </c>
      <c r="C30" s="31">
        <v>1.7771999999999999</v>
      </c>
      <c r="D30" s="31">
        <v>1.2715000000000001</v>
      </c>
      <c r="E30" s="31"/>
    </row>
    <row r="31" spans="2:5" x14ac:dyDescent="0.2">
      <c r="B31" s="29">
        <v>30</v>
      </c>
      <c r="C31" s="31">
        <v>0.75180000000000002</v>
      </c>
      <c r="D31" s="31">
        <v>0.4118</v>
      </c>
      <c r="E31" s="31"/>
    </row>
    <row r="32" spans="2:5" x14ac:dyDescent="0.2">
      <c r="B32" s="29">
        <v>30</v>
      </c>
      <c r="C32" s="31">
        <v>0.58540000000000003</v>
      </c>
      <c r="D32" s="31">
        <v>1.3829</v>
      </c>
      <c r="E32" s="31"/>
    </row>
    <row r="33" spans="2:5" x14ac:dyDescent="0.2">
      <c r="B33" s="29">
        <v>30</v>
      </c>
      <c r="C33" s="31">
        <v>2.2086000000000001</v>
      </c>
      <c r="D33" s="31">
        <v>1.159</v>
      </c>
      <c r="E33" s="31"/>
    </row>
    <row r="34" spans="2:5" x14ac:dyDescent="0.2">
      <c r="B34" s="29">
        <v>30</v>
      </c>
      <c r="C34" s="31">
        <v>1.4567000000000001</v>
      </c>
      <c r="D34" s="31">
        <v>1.9923999999999999</v>
      </c>
      <c r="E34" s="31"/>
    </row>
    <row r="35" spans="2:5" x14ac:dyDescent="0.2">
      <c r="B35" s="29">
        <v>30</v>
      </c>
      <c r="C35" s="31">
        <v>3.6265999999999998</v>
      </c>
      <c r="D35" s="31">
        <v>19.687799999999999</v>
      </c>
      <c r="E35" s="31"/>
    </row>
    <row r="36" spans="2:5" x14ac:dyDescent="0.2">
      <c r="B36" s="29">
        <v>30</v>
      </c>
      <c r="C36" s="31">
        <v>3.6265999999999998</v>
      </c>
      <c r="D36" s="31">
        <v>24.891400000000001</v>
      </c>
      <c r="E36" s="31"/>
    </row>
    <row r="37" spans="2:5" x14ac:dyDescent="0.2">
      <c r="B37" s="29">
        <v>30</v>
      </c>
      <c r="C37" s="31">
        <v>1.9802</v>
      </c>
      <c r="D37" s="31">
        <v>0</v>
      </c>
      <c r="E37" s="31"/>
    </row>
    <row r="38" spans="2:5" x14ac:dyDescent="0.2">
      <c r="B38" s="29">
        <v>24</v>
      </c>
      <c r="C38" s="31">
        <v>55.218000000000004</v>
      </c>
      <c r="D38" s="31">
        <v>33.033999999999999</v>
      </c>
      <c r="E38" s="31">
        <v>12.130224635071883</v>
      </c>
    </row>
    <row r="39" spans="2:5" x14ac:dyDescent="0.2">
      <c r="B39" s="29">
        <v>24</v>
      </c>
      <c r="C39" s="31">
        <v>49.32</v>
      </c>
      <c r="D39" s="31">
        <v>35.223999999999997</v>
      </c>
      <c r="E39" s="31">
        <v>9.681016067086329</v>
      </c>
    </row>
    <row r="40" spans="2:5" x14ac:dyDescent="0.2">
      <c r="B40" s="29">
        <v>24</v>
      </c>
      <c r="C40" s="31">
        <v>46.911000000000001</v>
      </c>
      <c r="D40" s="31">
        <v>44.402000000000001</v>
      </c>
      <c r="E40" s="31">
        <v>11.706384376368522</v>
      </c>
    </row>
    <row r="41" spans="2:5" x14ac:dyDescent="0.2">
      <c r="B41" s="29">
        <v>24</v>
      </c>
      <c r="C41" s="31">
        <v>52.805999999999997</v>
      </c>
      <c r="D41" s="31">
        <v>29.771000000000001</v>
      </c>
      <c r="E41" s="31">
        <v>12.130224635071883</v>
      </c>
    </row>
    <row r="42" spans="2:5" x14ac:dyDescent="0.2">
      <c r="B42" s="29">
        <v>24</v>
      </c>
      <c r="C42" s="31">
        <v>44.26</v>
      </c>
      <c r="D42" s="31">
        <v>40.207999999999998</v>
      </c>
      <c r="E42" s="31">
        <v>9.681016067086329</v>
      </c>
    </row>
    <row r="43" spans="2:5" x14ac:dyDescent="0.2">
      <c r="B43" s="29">
        <v>24</v>
      </c>
      <c r="C43" s="31">
        <v>51.826000000000001</v>
      </c>
      <c r="D43" s="31">
        <v>29.771000000000001</v>
      </c>
      <c r="E43" s="31">
        <v>12.479430379746825</v>
      </c>
    </row>
    <row r="44" spans="2:5" x14ac:dyDescent="0.2">
      <c r="B44" s="29">
        <v>24</v>
      </c>
      <c r="C44" s="31">
        <v>39.798000000000002</v>
      </c>
      <c r="D44" s="31">
        <v>33.033999999999999</v>
      </c>
      <c r="E44" s="31">
        <v>9.1121181893230521</v>
      </c>
    </row>
    <row r="45" spans="2:5" x14ac:dyDescent="0.2">
      <c r="B45" s="29">
        <v>24</v>
      </c>
      <c r="C45" s="31">
        <v>34.594000000000001</v>
      </c>
      <c r="D45" s="31">
        <v>54.609000000000002</v>
      </c>
      <c r="E45" s="31">
        <v>14.463607594936708</v>
      </c>
    </row>
    <row r="46" spans="2:5" x14ac:dyDescent="0.2">
      <c r="B46" s="29">
        <v>24</v>
      </c>
      <c r="C46" s="31">
        <v>51.86</v>
      </c>
      <c r="D46" s="31">
        <v>44.167999999999999</v>
      </c>
      <c r="E46" s="31">
        <v>12.479430379746825</v>
      </c>
    </row>
    <row r="47" spans="2:5" x14ac:dyDescent="0.2">
      <c r="B47" s="29">
        <v>24</v>
      </c>
      <c r="C47" s="31">
        <v>23.795000000000002</v>
      </c>
      <c r="D47" s="31">
        <v>17.937999999999999</v>
      </c>
      <c r="E47" s="31">
        <v>9.1121181893230521</v>
      </c>
    </row>
    <row r="48" spans="2:5" x14ac:dyDescent="0.2">
      <c r="B48" s="29">
        <v>24</v>
      </c>
      <c r="C48" s="31">
        <v>14.401</v>
      </c>
      <c r="D48" s="31">
        <v>30.47</v>
      </c>
      <c r="E48" s="31">
        <v>12.317637130801677</v>
      </c>
    </row>
    <row r="49" spans="2:5" x14ac:dyDescent="0.2">
      <c r="B49" s="29">
        <v>24</v>
      </c>
      <c r="C49" s="31">
        <v>22.687999999999999</v>
      </c>
      <c r="D49" s="31">
        <v>32.673999999999999</v>
      </c>
      <c r="E49" s="31">
        <v>19.88572024335198</v>
      </c>
    </row>
    <row r="50" spans="2:5" x14ac:dyDescent="0.2">
      <c r="B50" s="29">
        <v>24</v>
      </c>
      <c r="C50" s="31">
        <v>15.843</v>
      </c>
      <c r="D50" s="31">
        <v>35.759</v>
      </c>
      <c r="E50" s="31">
        <v>13.333725402337469</v>
      </c>
    </row>
    <row r="51" spans="2:5" x14ac:dyDescent="0.2">
      <c r="B51" s="29">
        <v>24</v>
      </c>
      <c r="C51" s="31">
        <v>15.922000000000001</v>
      </c>
      <c r="D51" s="31">
        <v>27.399000000000001</v>
      </c>
      <c r="E51" s="31">
        <v>12.317637130801677</v>
      </c>
    </row>
    <row r="52" spans="2:5" x14ac:dyDescent="0.2">
      <c r="B52" s="29">
        <v>24</v>
      </c>
      <c r="C52" s="31">
        <v>19.631</v>
      </c>
      <c r="D52" s="31">
        <v>35.759</v>
      </c>
      <c r="E52" s="31">
        <v>19.88572024335198</v>
      </c>
    </row>
    <row r="53" spans="2:5" x14ac:dyDescent="0.2">
      <c r="B53" s="29">
        <v>24</v>
      </c>
      <c r="C53" s="31">
        <v>18.875</v>
      </c>
      <c r="D53" s="31">
        <v>17.835000000000001</v>
      </c>
      <c r="E53" s="31"/>
    </row>
    <row r="54" spans="2:5" x14ac:dyDescent="0.2">
      <c r="B54" s="29">
        <v>24</v>
      </c>
      <c r="C54" s="31">
        <v>30.318999999999999</v>
      </c>
      <c r="D54" s="31">
        <v>11.733000000000001</v>
      </c>
      <c r="E54" s="31"/>
    </row>
    <row r="55" spans="2:5" x14ac:dyDescent="0.2">
      <c r="B55" s="29">
        <v>24</v>
      </c>
      <c r="C55" s="31">
        <v>16.055</v>
      </c>
      <c r="D55" s="31">
        <v>9.5530000000000008</v>
      </c>
      <c r="E55" s="31"/>
    </row>
    <row r="56" spans="2:5" x14ac:dyDescent="0.2">
      <c r="B56" s="29">
        <v>24</v>
      </c>
      <c r="C56" s="31">
        <v>20.986000000000001</v>
      </c>
      <c r="D56" s="31">
        <v>49.027000000000001</v>
      </c>
      <c r="E56" s="31"/>
    </row>
    <row r="57" spans="2:5" x14ac:dyDescent="0.2">
      <c r="B57" s="29">
        <v>24</v>
      </c>
      <c r="C57" s="31">
        <v>36.277999999999999</v>
      </c>
      <c r="D57" s="31">
        <v>34.31</v>
      </c>
      <c r="E57" s="31"/>
    </row>
    <row r="58" spans="2:5" x14ac:dyDescent="0.2">
      <c r="B58" s="29">
        <v>24</v>
      </c>
      <c r="C58" s="31">
        <v>30.401</v>
      </c>
      <c r="D58" s="31">
        <v>22.068999999999999</v>
      </c>
      <c r="E58" s="31"/>
    </row>
    <row r="59" spans="2:5" x14ac:dyDescent="0.2">
      <c r="B59" s="29">
        <v>24</v>
      </c>
      <c r="C59" s="31">
        <v>23.097999999999999</v>
      </c>
      <c r="D59" s="31">
        <v>34.472000000000001</v>
      </c>
      <c r="E59" s="31"/>
    </row>
    <row r="60" spans="2:5" x14ac:dyDescent="0.2">
      <c r="B60" s="29">
        <v>24</v>
      </c>
      <c r="C60" s="31">
        <v>39.817999999999998</v>
      </c>
      <c r="D60" s="31">
        <v>32.393000000000001</v>
      </c>
      <c r="E60" s="31"/>
    </row>
    <row r="61" spans="2:5" x14ac:dyDescent="0.2">
      <c r="B61" s="29">
        <v>24</v>
      </c>
      <c r="C61" s="31">
        <v>25.355</v>
      </c>
      <c r="D61" s="31">
        <v>34.472000000000001</v>
      </c>
      <c r="E61" s="31"/>
    </row>
    <row r="62" spans="2:5" x14ac:dyDescent="0.2">
      <c r="B62" s="29">
        <v>24</v>
      </c>
      <c r="C62" s="31">
        <v>41.326999999999998</v>
      </c>
      <c r="D62" s="31">
        <v>49.027000000000001</v>
      </c>
      <c r="E62" s="31"/>
    </row>
    <row r="63" spans="2:5" x14ac:dyDescent="0.2">
      <c r="B63" s="29">
        <v>24</v>
      </c>
      <c r="C63" s="31">
        <v>30.971</v>
      </c>
      <c r="D63" s="31">
        <v>33.658000000000001</v>
      </c>
      <c r="E63" s="31"/>
    </row>
    <row r="64" spans="2:5" x14ac:dyDescent="0.2">
      <c r="B64" s="29">
        <v>24</v>
      </c>
      <c r="C64" s="31">
        <v>0.92600000000000005</v>
      </c>
      <c r="D64" s="31">
        <v>0.55010000000000003</v>
      </c>
      <c r="E64" s="31"/>
    </row>
    <row r="65" spans="2:5" x14ac:dyDescent="0.2">
      <c r="B65" s="29">
        <v>24</v>
      </c>
      <c r="C65" s="31">
        <v>2.3721000000000001</v>
      </c>
      <c r="D65" s="31">
        <v>0.4118</v>
      </c>
      <c r="E65" s="31"/>
    </row>
    <row r="66" spans="2:5" x14ac:dyDescent="0.2">
      <c r="B66" s="29">
        <v>24</v>
      </c>
      <c r="C66" s="31">
        <v>1.1124000000000001</v>
      </c>
      <c r="D66" s="31">
        <v>0.61839999999999995</v>
      </c>
      <c r="E66" s="31"/>
    </row>
    <row r="67" spans="2:5" x14ac:dyDescent="0.2">
      <c r="B67" s="29">
        <v>24</v>
      </c>
      <c r="C67" s="31">
        <v>1.7713000000000001</v>
      </c>
      <c r="D67" s="31">
        <v>0.23019999999999999</v>
      </c>
      <c r="E67" s="31"/>
    </row>
    <row r="68" spans="2:5" x14ac:dyDescent="0.2">
      <c r="B68" s="29">
        <v>24</v>
      </c>
      <c r="C68" s="31">
        <v>1.8122</v>
      </c>
      <c r="D68" s="31">
        <v>0.82599999999999996</v>
      </c>
      <c r="E68" s="31"/>
    </row>
    <row r="69" spans="2:5" x14ac:dyDescent="0.2">
      <c r="B69" s="29">
        <v>24</v>
      </c>
      <c r="C69" s="31">
        <v>1.4052</v>
      </c>
      <c r="D69" s="31">
        <v>0.23019999999999999</v>
      </c>
      <c r="E69" s="31"/>
    </row>
    <row r="70" spans="2:5" x14ac:dyDescent="0.2">
      <c r="B70" s="29">
        <v>24</v>
      </c>
      <c r="C70" s="31">
        <v>1.7412000000000001</v>
      </c>
      <c r="D70" s="31">
        <v>0.55010000000000003</v>
      </c>
      <c r="E70" s="31"/>
    </row>
    <row r="71" spans="2:5" x14ac:dyDescent="0.2">
      <c r="B71" s="29">
        <v>24</v>
      </c>
      <c r="C71" s="31">
        <v>0.62339999999999995</v>
      </c>
      <c r="D71" s="31">
        <v>3.831</v>
      </c>
      <c r="E71" s="31"/>
    </row>
    <row r="72" spans="2:5" x14ac:dyDescent="0.2">
      <c r="B72" s="29">
        <v>24</v>
      </c>
      <c r="C72" s="31">
        <v>2.5924999999999998</v>
      </c>
      <c r="D72" s="31">
        <v>6.7609000000000004</v>
      </c>
      <c r="E72" s="31"/>
    </row>
    <row r="73" spans="2:5" x14ac:dyDescent="0.2">
      <c r="B73" s="29">
        <v>17</v>
      </c>
      <c r="C73" s="31">
        <v>29.99</v>
      </c>
      <c r="D73" s="31">
        <v>46.591000000000001</v>
      </c>
      <c r="E73" s="31">
        <v>13.248818057038292</v>
      </c>
    </row>
    <row r="74" spans="2:5" x14ac:dyDescent="0.2">
      <c r="B74" s="29">
        <v>17</v>
      </c>
      <c r="C74" s="31">
        <v>46.853000000000002</v>
      </c>
      <c r="D74" s="31">
        <v>29.335000000000001</v>
      </c>
      <c r="E74" s="31">
        <v>6.393324992640558</v>
      </c>
    </row>
    <row r="75" spans="2:5" x14ac:dyDescent="0.2">
      <c r="B75" s="29">
        <v>17</v>
      </c>
      <c r="C75" s="31">
        <v>44.54</v>
      </c>
      <c r="D75" s="31">
        <v>46.591000000000001</v>
      </c>
      <c r="E75" s="31">
        <v>6.1605095541401269</v>
      </c>
    </row>
    <row r="76" spans="2:5" x14ac:dyDescent="0.2">
      <c r="B76" s="29">
        <v>17</v>
      </c>
      <c r="C76" s="31">
        <v>56.875</v>
      </c>
      <c r="D76" s="31">
        <v>38.996000000000002</v>
      </c>
      <c r="E76" s="31">
        <v>6.393324992640558</v>
      </c>
    </row>
    <row r="77" spans="2:5" x14ac:dyDescent="0.2">
      <c r="B77" s="29">
        <v>17</v>
      </c>
      <c r="C77" s="31">
        <v>42.015000000000001</v>
      </c>
      <c r="D77" s="31">
        <v>29.771000000000001</v>
      </c>
      <c r="E77" s="31">
        <v>6.1605095541401269</v>
      </c>
    </row>
    <row r="78" spans="2:5" x14ac:dyDescent="0.2">
      <c r="B78" s="29">
        <v>17</v>
      </c>
      <c r="C78" s="31">
        <v>46.366</v>
      </c>
      <c r="D78" s="31">
        <v>47.515000000000001</v>
      </c>
      <c r="E78" s="31">
        <v>8.4911195566591893</v>
      </c>
    </row>
    <row r="79" spans="2:5" x14ac:dyDescent="0.2">
      <c r="B79" s="29">
        <v>17</v>
      </c>
      <c r="C79" s="31">
        <v>41.698999999999998</v>
      </c>
      <c r="D79" s="31">
        <v>52.134</v>
      </c>
      <c r="E79" s="31">
        <v>5.0893905781025666</v>
      </c>
    </row>
    <row r="80" spans="2:5" x14ac:dyDescent="0.2">
      <c r="B80" s="29">
        <v>17</v>
      </c>
      <c r="C80" s="31">
        <v>29.99</v>
      </c>
      <c r="D80" s="31">
        <v>45.493000000000002</v>
      </c>
      <c r="E80" s="31">
        <v>6.5315576143601648</v>
      </c>
    </row>
    <row r="81" spans="2:5" x14ac:dyDescent="0.2">
      <c r="B81" s="29">
        <v>17</v>
      </c>
      <c r="C81" s="31">
        <v>45.139000000000003</v>
      </c>
      <c r="D81" s="31">
        <v>33.305</v>
      </c>
      <c r="E81" s="31">
        <v>5.0893905781025666</v>
      </c>
    </row>
    <row r="82" spans="2:5" ht="12" customHeight="1" x14ac:dyDescent="0.2">
      <c r="B82" s="29">
        <v>17</v>
      </c>
      <c r="C82" s="31">
        <v>34.378</v>
      </c>
      <c r="D82" s="31">
        <v>17.218</v>
      </c>
      <c r="E82" s="31">
        <v>6.5315576143601648</v>
      </c>
    </row>
    <row r="83" spans="2:5" x14ac:dyDescent="0.2">
      <c r="B83" s="29">
        <v>17</v>
      </c>
      <c r="C83" s="31">
        <v>31.905999999999999</v>
      </c>
      <c r="D83" s="31">
        <v>4.5259999999999998</v>
      </c>
      <c r="E83" s="31">
        <v>4.3489666070264033</v>
      </c>
    </row>
    <row r="84" spans="2:5" x14ac:dyDescent="0.2">
      <c r="B84" s="29">
        <v>17</v>
      </c>
      <c r="C84" s="31">
        <v>15.052</v>
      </c>
      <c r="D84" s="31">
        <v>17.218</v>
      </c>
      <c r="E84" s="31">
        <v>8.27853299716684</v>
      </c>
    </row>
    <row r="85" spans="2:5" x14ac:dyDescent="0.2">
      <c r="B85" s="29">
        <v>17</v>
      </c>
      <c r="C85" s="31">
        <v>29.058</v>
      </c>
      <c r="D85" s="31">
        <v>13.961</v>
      </c>
      <c r="E85" s="31">
        <v>9.1393224366064505</v>
      </c>
    </row>
    <row r="86" spans="2:5" x14ac:dyDescent="0.2">
      <c r="B86" s="29">
        <v>17</v>
      </c>
      <c r="C86" s="31">
        <v>25.445</v>
      </c>
      <c r="D86" s="31">
        <v>35.759</v>
      </c>
      <c r="E86" s="31">
        <v>4.3489666070264033</v>
      </c>
    </row>
    <row r="87" spans="2:5" x14ac:dyDescent="0.2">
      <c r="B87" s="29">
        <v>17</v>
      </c>
      <c r="C87" s="31">
        <v>23.864999999999998</v>
      </c>
      <c r="D87" s="31">
        <v>26.966999999999999</v>
      </c>
      <c r="E87" s="31">
        <v>8.27853299716684</v>
      </c>
    </row>
    <row r="88" spans="2:5" x14ac:dyDescent="0.2">
      <c r="B88" s="29">
        <v>17</v>
      </c>
      <c r="C88" s="31">
        <v>20.888999999999999</v>
      </c>
      <c r="D88" s="31">
        <v>12.474</v>
      </c>
      <c r="E88" s="31"/>
    </row>
    <row r="89" spans="2:5" x14ac:dyDescent="0.2">
      <c r="B89" s="29">
        <v>17</v>
      </c>
      <c r="C89" s="31">
        <v>34.378</v>
      </c>
      <c r="D89" s="31">
        <v>20.481999999999999</v>
      </c>
      <c r="E89" s="31"/>
    </row>
    <row r="90" spans="2:5" x14ac:dyDescent="0.2">
      <c r="B90" s="29">
        <v>17</v>
      </c>
      <c r="C90" s="31">
        <v>19.244</v>
      </c>
      <c r="D90" s="31">
        <v>18.963999999999999</v>
      </c>
      <c r="E90" s="31"/>
    </row>
    <row r="91" spans="2:5" x14ac:dyDescent="0.2">
      <c r="B91" s="29">
        <v>17</v>
      </c>
      <c r="C91" s="31">
        <v>35.631</v>
      </c>
      <c r="D91" s="31">
        <v>41.543999999999997</v>
      </c>
      <c r="E91" s="31"/>
    </row>
    <row r="92" spans="2:5" x14ac:dyDescent="0.2">
      <c r="B92" s="29">
        <v>17</v>
      </c>
      <c r="C92" s="31">
        <v>21.238</v>
      </c>
      <c r="D92" s="31">
        <v>34.668999999999997</v>
      </c>
      <c r="E92" s="31"/>
    </row>
    <row r="93" spans="2:5" x14ac:dyDescent="0.2">
      <c r="B93" s="29">
        <v>17</v>
      </c>
      <c r="C93" s="31">
        <v>39.613999999999997</v>
      </c>
      <c r="D93" s="31">
        <v>55.341999999999999</v>
      </c>
      <c r="E93" s="31"/>
    </row>
    <row r="94" spans="2:5" x14ac:dyDescent="0.2">
      <c r="B94" s="29">
        <v>17</v>
      </c>
      <c r="C94" s="31">
        <v>14.066000000000001</v>
      </c>
      <c r="D94" s="31">
        <v>34.668999999999997</v>
      </c>
      <c r="E94" s="31"/>
    </row>
    <row r="95" spans="2:5" x14ac:dyDescent="0.2">
      <c r="B95" s="29">
        <v>17</v>
      </c>
      <c r="C95" s="31">
        <v>29.631</v>
      </c>
      <c r="D95" s="31">
        <v>42.652000000000001</v>
      </c>
      <c r="E95" s="31"/>
    </row>
    <row r="96" spans="2:5" x14ac:dyDescent="0.2">
      <c r="B96" s="29">
        <v>17</v>
      </c>
      <c r="C96" s="31">
        <v>29.768000000000001</v>
      </c>
      <c r="D96" s="31">
        <v>34.247999999999998</v>
      </c>
      <c r="E96" s="31"/>
    </row>
    <row r="97" spans="2:5" x14ac:dyDescent="0.2">
      <c r="B97" s="29">
        <v>17</v>
      </c>
      <c r="C97" s="31">
        <v>37.411999999999999</v>
      </c>
      <c r="D97" s="31">
        <v>26.466999999999999</v>
      </c>
      <c r="E97" s="31"/>
    </row>
    <row r="98" spans="2:5" x14ac:dyDescent="0.2">
      <c r="B98" s="29">
        <v>17</v>
      </c>
      <c r="C98" s="31">
        <v>35.631</v>
      </c>
      <c r="D98" s="31">
        <v>33.945</v>
      </c>
      <c r="E98" s="31"/>
    </row>
    <row r="99" spans="2:5" x14ac:dyDescent="0.2">
      <c r="B99" s="29">
        <v>17</v>
      </c>
      <c r="C99" s="31">
        <v>35.314</v>
      </c>
      <c r="D99" s="31">
        <v>34.024999999999999</v>
      </c>
      <c r="E99" s="31"/>
    </row>
    <row r="100" spans="2:5" x14ac:dyDescent="0.2">
      <c r="B100" s="29">
        <v>17</v>
      </c>
      <c r="C100" s="31">
        <v>1.0992</v>
      </c>
      <c r="D100" s="31">
        <v>1.4341999999999999</v>
      </c>
      <c r="E100" s="31"/>
    </row>
    <row r="101" spans="2:5" x14ac:dyDescent="0.2">
      <c r="B101" s="29">
        <v>17</v>
      </c>
      <c r="C101" s="31">
        <v>0.65669999999999995</v>
      </c>
      <c r="D101" s="31">
        <v>4.2156000000000002</v>
      </c>
      <c r="E101" s="31"/>
    </row>
    <row r="102" spans="2:5" x14ac:dyDescent="0.2">
      <c r="B102" s="29">
        <v>17</v>
      </c>
      <c r="C102" s="31">
        <v>1.1990000000000001</v>
      </c>
      <c r="D102" s="31">
        <v>1.4341999999999999</v>
      </c>
      <c r="E102" s="31"/>
    </row>
    <row r="103" spans="2:5" x14ac:dyDescent="0.2">
      <c r="B103" s="29">
        <v>17</v>
      </c>
      <c r="C103" s="31">
        <v>0.61140000000000005</v>
      </c>
      <c r="D103" s="31">
        <v>2.5388999999999999</v>
      </c>
      <c r="E103" s="31"/>
    </row>
    <row r="104" spans="2:5" x14ac:dyDescent="0.2">
      <c r="B104" s="29">
        <v>17</v>
      </c>
      <c r="C104" s="31">
        <v>0.7651</v>
      </c>
      <c r="D104" s="31">
        <v>0.23019999999999999</v>
      </c>
      <c r="E104" s="31"/>
    </row>
    <row r="105" spans="2:5" x14ac:dyDescent="0.2">
      <c r="B105" s="29">
        <v>17</v>
      </c>
      <c r="C105" s="31">
        <v>0.90200000000000002</v>
      </c>
      <c r="D105" s="31">
        <v>1.3121</v>
      </c>
      <c r="E105" s="31"/>
    </row>
    <row r="106" spans="2:5" x14ac:dyDescent="0.2">
      <c r="B106" s="29">
        <v>17</v>
      </c>
      <c r="C106" s="31">
        <v>1.3475999999999999</v>
      </c>
      <c r="D106" s="31">
        <v>2.2860999999999998</v>
      </c>
      <c r="E106" s="31"/>
    </row>
    <row r="107" spans="2:5" x14ac:dyDescent="0.2">
      <c r="B107" s="29">
        <v>17</v>
      </c>
      <c r="C107" s="31">
        <v>1.0992</v>
      </c>
      <c r="D107" s="31">
        <v>1.4692000000000001</v>
      </c>
      <c r="E107" s="31"/>
    </row>
    <row r="108" spans="2:5" x14ac:dyDescent="0.2">
      <c r="B108" s="29">
        <v>17</v>
      </c>
      <c r="C108" s="31">
        <v>5.1105999999999998</v>
      </c>
      <c r="D108" s="31">
        <v>1.8936999999999999</v>
      </c>
      <c r="E108" s="31"/>
    </row>
    <row r="109" spans="2:5" x14ac:dyDescent="0.2">
      <c r="B109" s="29">
        <v>12</v>
      </c>
      <c r="C109" s="31">
        <v>38.069000000000003</v>
      </c>
      <c r="D109" s="31">
        <v>35.369999999999997</v>
      </c>
      <c r="E109" s="31">
        <v>10.572892504473451</v>
      </c>
    </row>
    <row r="110" spans="2:5" x14ac:dyDescent="0.2">
      <c r="B110" s="29">
        <v>12</v>
      </c>
      <c r="C110" s="31">
        <v>47.834000000000003</v>
      </c>
      <c r="D110" s="31">
        <v>30.018999999999998</v>
      </c>
      <c r="E110" s="31">
        <v>9.614460895117551</v>
      </c>
    </row>
    <row r="111" spans="2:5" x14ac:dyDescent="0.2">
      <c r="B111" s="29">
        <v>12</v>
      </c>
      <c r="C111" s="31">
        <v>45.619</v>
      </c>
      <c r="D111" s="31">
        <v>35.71</v>
      </c>
      <c r="E111" s="31">
        <v>8.6841696442442089</v>
      </c>
    </row>
    <row r="112" spans="2:5" x14ac:dyDescent="0.2">
      <c r="B112" s="29">
        <v>12</v>
      </c>
      <c r="C112" s="31">
        <v>51.183999999999997</v>
      </c>
      <c r="D112" s="31">
        <v>67.766000000000005</v>
      </c>
      <c r="E112" s="31">
        <v>9.614460895117551</v>
      </c>
    </row>
    <row r="113" spans="2:5" x14ac:dyDescent="0.2">
      <c r="B113" s="29">
        <v>12</v>
      </c>
      <c r="C113" s="31">
        <v>47.24</v>
      </c>
      <c r="D113" s="31">
        <v>47.271000000000001</v>
      </c>
      <c r="E113" s="31">
        <v>8.6841696442442089</v>
      </c>
    </row>
    <row r="114" spans="2:5" x14ac:dyDescent="0.2">
      <c r="B114" s="29">
        <v>12</v>
      </c>
      <c r="C114" s="31">
        <v>41.326000000000001</v>
      </c>
      <c r="D114" s="31">
        <v>35.646000000000001</v>
      </c>
      <c r="E114" s="31">
        <v>21.71274664929263</v>
      </c>
    </row>
    <row r="115" spans="2:5" x14ac:dyDescent="0.2">
      <c r="B115" s="29">
        <v>12</v>
      </c>
      <c r="C115" s="31">
        <v>65.061000000000007</v>
      </c>
      <c r="D115" s="31">
        <v>48.753999999999998</v>
      </c>
      <c r="E115" s="31">
        <v>12.964992624609785</v>
      </c>
    </row>
    <row r="116" spans="2:5" x14ac:dyDescent="0.2">
      <c r="B116" s="29">
        <v>12</v>
      </c>
      <c r="C116" s="31">
        <v>65.061000000000007</v>
      </c>
      <c r="D116" s="31">
        <v>31.202000000000002</v>
      </c>
      <c r="E116" s="31">
        <v>16.779869384462632</v>
      </c>
    </row>
    <row r="117" spans="2:5" x14ac:dyDescent="0.2">
      <c r="B117" s="29">
        <v>12</v>
      </c>
      <c r="C117" s="31">
        <v>44.787999999999997</v>
      </c>
      <c r="D117" s="31">
        <v>42.962000000000003</v>
      </c>
      <c r="E117" s="31">
        <v>21.71274664929263</v>
      </c>
    </row>
    <row r="118" spans="2:5" x14ac:dyDescent="0.2">
      <c r="B118" s="29">
        <v>12</v>
      </c>
      <c r="C118" s="31">
        <v>21.341999999999999</v>
      </c>
      <c r="D118" s="31">
        <v>18.361999999999998</v>
      </c>
      <c r="E118" s="31">
        <v>12.964992624609785</v>
      </c>
    </row>
    <row r="119" spans="2:5" x14ac:dyDescent="0.2">
      <c r="B119" s="29">
        <v>12</v>
      </c>
      <c r="C119" s="31">
        <v>24.12</v>
      </c>
      <c r="D119" s="31">
        <v>9.7720000000000002</v>
      </c>
      <c r="E119" s="31">
        <v>10.061032973902154</v>
      </c>
    </row>
    <row r="120" spans="2:5" x14ac:dyDescent="0.2">
      <c r="B120" s="29">
        <v>12</v>
      </c>
      <c r="C120" s="31">
        <v>27.933</v>
      </c>
      <c r="D120" s="31">
        <v>11.095000000000001</v>
      </c>
      <c r="E120" s="31">
        <v>19.162990666155206</v>
      </c>
    </row>
    <row r="121" spans="2:5" x14ac:dyDescent="0.2">
      <c r="B121" s="29">
        <v>12</v>
      </c>
      <c r="C121" s="31">
        <v>18.771999999999998</v>
      </c>
      <c r="D121" s="31">
        <v>24.061</v>
      </c>
      <c r="E121" s="31">
        <v>17.199708131087203</v>
      </c>
    </row>
    <row r="122" spans="2:5" x14ac:dyDescent="0.2">
      <c r="B122" s="29">
        <v>12</v>
      </c>
      <c r="C122" s="31">
        <v>28.163</v>
      </c>
      <c r="D122" s="31">
        <v>8.9789999999999992</v>
      </c>
      <c r="E122" s="31">
        <v>10.061032973902154</v>
      </c>
    </row>
    <row r="123" spans="2:5" x14ac:dyDescent="0.2">
      <c r="B123" s="29">
        <v>12</v>
      </c>
      <c r="C123" s="31">
        <v>12.324</v>
      </c>
      <c r="D123" s="31">
        <v>22.920999999999999</v>
      </c>
      <c r="E123" s="31">
        <v>19.162990666155206</v>
      </c>
    </row>
    <row r="124" spans="2:5" x14ac:dyDescent="0.2">
      <c r="B124" s="29">
        <v>12</v>
      </c>
      <c r="C124" s="31">
        <v>11.146000000000001</v>
      </c>
      <c r="D124" s="31">
        <v>10.237</v>
      </c>
      <c r="E124" s="31"/>
    </row>
    <row r="125" spans="2:5" x14ac:dyDescent="0.2">
      <c r="B125" s="29">
        <v>12</v>
      </c>
      <c r="C125" s="31">
        <v>11.146000000000001</v>
      </c>
      <c r="D125" s="31">
        <v>6.899</v>
      </c>
      <c r="E125" s="31"/>
    </row>
    <row r="126" spans="2:5" x14ac:dyDescent="0.2">
      <c r="B126" s="29">
        <v>12</v>
      </c>
      <c r="C126" s="31">
        <v>18.706</v>
      </c>
      <c r="D126" s="31">
        <v>8.0760000000000005</v>
      </c>
      <c r="E126" s="31"/>
    </row>
    <row r="127" spans="2:5" x14ac:dyDescent="0.2">
      <c r="B127" s="29">
        <v>12</v>
      </c>
      <c r="C127" s="31">
        <v>40.588999999999999</v>
      </c>
      <c r="D127" s="31">
        <v>42.673000000000002</v>
      </c>
      <c r="E127" s="31"/>
    </row>
    <row r="128" spans="2:5" x14ac:dyDescent="0.2">
      <c r="B128" s="29">
        <v>12</v>
      </c>
      <c r="C128" s="31">
        <v>28.047999999999998</v>
      </c>
      <c r="D128" s="31">
        <v>44.47</v>
      </c>
      <c r="E128" s="31"/>
    </row>
    <row r="129" spans="2:5" x14ac:dyDescent="0.2">
      <c r="B129" s="29">
        <v>12</v>
      </c>
      <c r="C129" s="31">
        <v>26.449000000000002</v>
      </c>
      <c r="D129" s="31">
        <v>53.192999999999998</v>
      </c>
      <c r="E129" s="31"/>
    </row>
    <row r="130" spans="2:5" x14ac:dyDescent="0.2">
      <c r="B130" s="29">
        <v>12</v>
      </c>
      <c r="C130" s="31">
        <v>30.044</v>
      </c>
      <c r="D130" s="31">
        <v>8.1739999999999995</v>
      </c>
      <c r="E130" s="31"/>
    </row>
    <row r="131" spans="2:5" x14ac:dyDescent="0.2">
      <c r="B131" s="29">
        <v>12</v>
      </c>
      <c r="C131" s="31">
        <v>23.454000000000001</v>
      </c>
      <c r="D131" s="31">
        <v>43.75</v>
      </c>
      <c r="E131" s="31"/>
    </row>
    <row r="132" spans="2:5" x14ac:dyDescent="0.2">
      <c r="B132" s="29">
        <v>12</v>
      </c>
      <c r="C132" s="31">
        <v>46.35</v>
      </c>
      <c r="D132" s="31">
        <v>41.430999999999997</v>
      </c>
      <c r="E132" s="31"/>
    </row>
    <row r="133" spans="2:5" x14ac:dyDescent="0.2">
      <c r="B133" s="29">
        <v>12</v>
      </c>
      <c r="C133" s="31">
        <v>23.794</v>
      </c>
      <c r="D133" s="31">
        <v>29.341000000000001</v>
      </c>
      <c r="E133" s="31"/>
    </row>
    <row r="134" spans="2:5" x14ac:dyDescent="0.2">
      <c r="B134" s="29">
        <v>12</v>
      </c>
      <c r="C134" s="31">
        <v>23.794</v>
      </c>
      <c r="D134" s="31">
        <v>50.542000000000002</v>
      </c>
      <c r="E134" s="31"/>
    </row>
    <row r="135" spans="2:5" x14ac:dyDescent="0.2">
      <c r="B135" s="29">
        <v>12</v>
      </c>
      <c r="C135" s="31">
        <v>36.506</v>
      </c>
      <c r="D135" s="31">
        <v>37.845999999999997</v>
      </c>
      <c r="E135" s="31"/>
    </row>
    <row r="136" spans="2:5" x14ac:dyDescent="0.2">
      <c r="B136" s="29">
        <v>12</v>
      </c>
      <c r="C136" s="31">
        <v>0.94079999999999997</v>
      </c>
      <c r="D136" s="31">
        <v>2.2926000000000002</v>
      </c>
      <c r="E136" s="31"/>
    </row>
    <row r="137" spans="2:5" x14ac:dyDescent="0.2">
      <c r="B137" s="29">
        <v>12</v>
      </c>
      <c r="C137" s="31">
        <v>0.94199999999999995</v>
      </c>
      <c r="D137" s="31">
        <v>2.5741000000000001</v>
      </c>
      <c r="E137" s="31"/>
    </row>
    <row r="138" spans="2:5" x14ac:dyDescent="0.2">
      <c r="B138" s="29">
        <v>12</v>
      </c>
      <c r="C138" s="31">
        <v>0.79549999999999998</v>
      </c>
      <c r="D138" s="31">
        <v>3.617</v>
      </c>
      <c r="E138" s="31"/>
    </row>
    <row r="139" spans="2:5" x14ac:dyDescent="0.2">
      <c r="B139" s="29">
        <v>12</v>
      </c>
      <c r="C139" s="31">
        <v>3.0284</v>
      </c>
      <c r="D139" s="31">
        <v>1.8217000000000001</v>
      </c>
      <c r="E139" s="31"/>
    </row>
    <row r="140" spans="2:5" x14ac:dyDescent="0.2">
      <c r="B140" s="29">
        <v>12</v>
      </c>
      <c r="C140" s="31">
        <v>1.6759999999999999</v>
      </c>
      <c r="D140" s="31">
        <v>3.077</v>
      </c>
      <c r="E140" s="31"/>
    </row>
    <row r="141" spans="2:5" x14ac:dyDescent="0.2">
      <c r="B141" s="29">
        <v>12</v>
      </c>
      <c r="C141" s="31">
        <v>2.2563</v>
      </c>
      <c r="D141" s="31">
        <v>1.4521999999999999</v>
      </c>
      <c r="E141" s="31"/>
    </row>
    <row r="142" spans="2:5" x14ac:dyDescent="0.2">
      <c r="B142" s="29">
        <v>12</v>
      </c>
      <c r="C142" s="31">
        <v>3.6265999999999998</v>
      </c>
      <c r="D142" s="31">
        <v>6.1205999999999996</v>
      </c>
      <c r="E142" s="31"/>
    </row>
    <row r="143" spans="2:5" x14ac:dyDescent="0.2">
      <c r="B143" s="29">
        <v>12</v>
      </c>
      <c r="C143" s="31">
        <v>3.6265999999999998</v>
      </c>
      <c r="D143" s="31">
        <v>4.1508000000000003</v>
      </c>
      <c r="E143" s="31"/>
    </row>
    <row r="144" spans="2:5" x14ac:dyDescent="0.2">
      <c r="B144" s="29">
        <v>12</v>
      </c>
      <c r="C144" s="31">
        <v>1.9802</v>
      </c>
      <c r="D144" s="31">
        <v>4.97</v>
      </c>
      <c r="E144" s="31"/>
    </row>
    <row r="194" ht="14.25" customHeight="1" x14ac:dyDescent="0.2"/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EB5D-F041-4F7D-B782-07B11345EC7D}">
  <dimension ref="C1:R13"/>
  <sheetViews>
    <sheetView topLeftCell="B1" workbookViewId="0">
      <selection activeCell="M21" sqref="M21"/>
    </sheetView>
  </sheetViews>
  <sheetFormatPr defaultRowHeight="12.75" x14ac:dyDescent="0.2"/>
  <cols>
    <col min="3" max="3" width="11.28515625" bestFit="1" customWidth="1"/>
    <col min="4" max="4" width="10.28515625" bestFit="1" customWidth="1"/>
    <col min="5" max="5" width="11.5703125" bestFit="1" customWidth="1"/>
    <col min="6" max="6" width="11.28515625" bestFit="1" customWidth="1"/>
    <col min="7" max="8" width="15.5703125" bestFit="1" customWidth="1"/>
    <col min="9" max="9" width="11.85546875" bestFit="1" customWidth="1"/>
    <col min="10" max="11" width="11.5703125" bestFit="1" customWidth="1"/>
    <col min="12" max="13" width="15.85546875" bestFit="1" customWidth="1"/>
    <col min="14" max="14" width="13.42578125" bestFit="1" customWidth="1"/>
    <col min="15" max="15" width="13.140625" bestFit="1" customWidth="1"/>
    <col min="16" max="17" width="10.85546875" bestFit="1" customWidth="1"/>
    <col min="18" max="18" width="17.42578125" bestFit="1" customWidth="1"/>
  </cols>
  <sheetData>
    <row r="1" spans="3:18" x14ac:dyDescent="0.2">
      <c r="C1" s="32" t="s">
        <v>57</v>
      </c>
      <c r="D1" s="32" t="s">
        <v>70</v>
      </c>
      <c r="E1" s="32" t="s">
        <v>71</v>
      </c>
      <c r="F1" s="32" t="s">
        <v>72</v>
      </c>
      <c r="G1" s="32" t="s">
        <v>75</v>
      </c>
      <c r="H1" s="32" t="s">
        <v>69</v>
      </c>
      <c r="I1" s="32" t="s">
        <v>61</v>
      </c>
      <c r="J1" s="32" t="s">
        <v>62</v>
      </c>
      <c r="K1" s="32" t="s">
        <v>63</v>
      </c>
      <c r="L1" s="32" t="s">
        <v>64</v>
      </c>
      <c r="M1" s="32" t="s">
        <v>73</v>
      </c>
      <c r="N1" s="32" t="s">
        <v>65</v>
      </c>
      <c r="O1" s="32" t="s">
        <v>66</v>
      </c>
      <c r="P1" s="32" t="s">
        <v>67</v>
      </c>
      <c r="Q1" s="32" t="s">
        <v>68</v>
      </c>
      <c r="R1" s="32" t="s">
        <v>74</v>
      </c>
    </row>
    <row r="2" spans="3:18" x14ac:dyDescent="0.2">
      <c r="C2" s="32">
        <v>30</v>
      </c>
      <c r="D2" s="32">
        <v>46.591000000000001</v>
      </c>
      <c r="E2" s="32">
        <v>17.218</v>
      </c>
      <c r="F2" s="32">
        <v>34.668999999999997</v>
      </c>
      <c r="G2" s="32">
        <v>1.4341999999999999</v>
      </c>
      <c r="H2" s="32">
        <v>14.0855</v>
      </c>
      <c r="I2" s="32">
        <v>61.119</v>
      </c>
      <c r="J2" s="32">
        <v>18.094000000000001</v>
      </c>
      <c r="K2" s="32">
        <v>20.600999999999999</v>
      </c>
      <c r="L2" s="32">
        <v>1.3829</v>
      </c>
      <c r="M2" s="32">
        <v>9.5767000000000007</v>
      </c>
      <c r="N2" s="32">
        <v>61.119</v>
      </c>
      <c r="O2" s="32">
        <v>18.28</v>
      </c>
      <c r="P2" s="32">
        <v>20.600999999999999</v>
      </c>
      <c r="Q2" s="32">
        <v>19.687799999999999</v>
      </c>
      <c r="R2" s="32">
        <v>11.43</v>
      </c>
    </row>
    <row r="3" spans="3:18" x14ac:dyDescent="0.2">
      <c r="C3" s="32">
        <v>30</v>
      </c>
      <c r="D3" s="32">
        <v>48.143000000000001</v>
      </c>
      <c r="E3" s="32">
        <v>21.736000000000001</v>
      </c>
      <c r="F3" s="32">
        <v>30.119</v>
      </c>
      <c r="G3" s="32">
        <v>1.2715000000000001</v>
      </c>
      <c r="H3" s="32">
        <v>16.763300000000001</v>
      </c>
      <c r="I3" s="32">
        <v>41.37</v>
      </c>
      <c r="J3" s="32">
        <v>22.108000000000001</v>
      </c>
      <c r="K3" s="32">
        <v>36.523000000000003</v>
      </c>
      <c r="L3" s="32">
        <v>1.159</v>
      </c>
      <c r="M3" s="32">
        <v>14.702299999999999</v>
      </c>
      <c r="N3" s="32">
        <v>50.588000000000001</v>
      </c>
      <c r="O3" s="32">
        <v>12.178000000000001</v>
      </c>
      <c r="P3" s="32">
        <v>37.234000000000002</v>
      </c>
      <c r="Q3" s="32">
        <v>24.891400000000001</v>
      </c>
      <c r="R3" s="32">
        <v>13.578200000000001</v>
      </c>
    </row>
    <row r="4" spans="3:18" x14ac:dyDescent="0.2">
      <c r="C4" s="32">
        <v>30</v>
      </c>
      <c r="D4" s="32">
        <v>35.223999999999997</v>
      </c>
      <c r="E4" s="32">
        <v>30.47</v>
      </c>
      <c r="F4" s="32">
        <v>34.31</v>
      </c>
      <c r="G4" s="32">
        <v>0.4118</v>
      </c>
      <c r="H4" s="32">
        <v>9.8172999999999995</v>
      </c>
      <c r="I4" s="32">
        <v>41.502000000000002</v>
      </c>
      <c r="J4" s="32">
        <v>21.620999999999999</v>
      </c>
      <c r="K4" s="32">
        <v>36.877000000000002</v>
      </c>
      <c r="L4" s="32">
        <v>1.9923999999999999</v>
      </c>
      <c r="M4" s="32">
        <v>9.4819999999999993</v>
      </c>
      <c r="N4" s="32">
        <v>60.567999999999998</v>
      </c>
      <c r="O4" s="32">
        <v>11.177</v>
      </c>
      <c r="P4" s="32">
        <v>28.257000000000001</v>
      </c>
      <c r="Q4" s="32">
        <v>0</v>
      </c>
      <c r="R4" s="32">
        <v>17.857399999999998</v>
      </c>
    </row>
    <row r="5" spans="3:18" x14ac:dyDescent="0.2">
      <c r="C5" s="32">
        <v>24</v>
      </c>
      <c r="D5" s="32">
        <v>33.033999999999999</v>
      </c>
      <c r="E5" s="32">
        <v>17.937999999999999</v>
      </c>
      <c r="F5" s="32">
        <v>49.027000000000001</v>
      </c>
      <c r="G5" s="32">
        <v>0.55010000000000003</v>
      </c>
      <c r="H5" s="32">
        <v>11.7064</v>
      </c>
      <c r="I5" s="32">
        <v>29.771000000000001</v>
      </c>
      <c r="J5" s="32">
        <v>35.759</v>
      </c>
      <c r="K5" s="32">
        <v>34.472000000000001</v>
      </c>
      <c r="L5" s="32">
        <v>0.23019999999999999</v>
      </c>
      <c r="M5" s="32">
        <v>14.4636</v>
      </c>
      <c r="N5" s="32">
        <v>33.033999999999999</v>
      </c>
      <c r="O5" s="32">
        <v>17.835000000000001</v>
      </c>
      <c r="P5" s="32">
        <v>49.027000000000001</v>
      </c>
      <c r="Q5" s="32">
        <v>0.55010000000000003</v>
      </c>
      <c r="R5" s="32">
        <v>13.3337</v>
      </c>
    </row>
    <row r="6" spans="3:18" x14ac:dyDescent="0.2">
      <c r="C6" s="32">
        <v>24</v>
      </c>
      <c r="D6" s="32">
        <v>35.223999999999997</v>
      </c>
      <c r="E6" s="32">
        <v>30.47</v>
      </c>
      <c r="F6" s="32">
        <v>34.31</v>
      </c>
      <c r="G6" s="32">
        <v>0.4118</v>
      </c>
      <c r="H6" s="32">
        <v>12.1302</v>
      </c>
      <c r="I6" s="32">
        <v>40.207999999999998</v>
      </c>
      <c r="J6" s="32">
        <v>27.399000000000001</v>
      </c>
      <c r="K6" s="32">
        <v>32.393000000000001</v>
      </c>
      <c r="L6" s="32">
        <v>0.82599999999999996</v>
      </c>
      <c r="M6" s="32">
        <v>12.4794</v>
      </c>
      <c r="N6" s="32">
        <v>54.609000000000002</v>
      </c>
      <c r="O6" s="32">
        <v>11.733000000000001</v>
      </c>
      <c r="P6" s="32">
        <v>33.658000000000001</v>
      </c>
      <c r="Q6" s="32">
        <v>3.831</v>
      </c>
      <c r="R6" s="32">
        <v>12.317600000000001</v>
      </c>
    </row>
    <row r="7" spans="3:18" x14ac:dyDescent="0.2">
      <c r="C7" s="32">
        <v>24</v>
      </c>
      <c r="D7" s="32">
        <v>44.402000000000001</v>
      </c>
      <c r="E7" s="32">
        <v>32.673999999999999</v>
      </c>
      <c r="F7" s="32">
        <v>22.068999999999999</v>
      </c>
      <c r="G7" s="32">
        <v>0.61839999999999995</v>
      </c>
      <c r="H7" s="32">
        <v>9.6809999999999992</v>
      </c>
      <c r="I7" s="32">
        <v>29.771000000000001</v>
      </c>
      <c r="J7" s="32">
        <v>35.759</v>
      </c>
      <c r="K7" s="32">
        <v>34.472000000000001</v>
      </c>
      <c r="L7" s="32">
        <v>0.23019999999999999</v>
      </c>
      <c r="M7" s="32">
        <v>9.1120999999999999</v>
      </c>
      <c r="N7" s="32">
        <v>44.167999999999999</v>
      </c>
      <c r="O7" s="32">
        <v>9.5530000000000008</v>
      </c>
      <c r="P7" s="32">
        <v>41.543999999999997</v>
      </c>
      <c r="Q7" s="32">
        <v>6.7609000000000004</v>
      </c>
      <c r="R7" s="32">
        <v>19.8857</v>
      </c>
    </row>
    <row r="8" spans="3:18" x14ac:dyDescent="0.2">
      <c r="C8" s="32">
        <v>17</v>
      </c>
      <c r="D8" s="32">
        <v>46.591000000000001</v>
      </c>
      <c r="E8" s="32">
        <v>17.218</v>
      </c>
      <c r="F8" s="32">
        <v>34.668999999999997</v>
      </c>
      <c r="G8" s="32">
        <v>1.4341999999999999</v>
      </c>
      <c r="H8" s="32">
        <v>6.1604999999999999</v>
      </c>
      <c r="I8" s="32">
        <v>38.996000000000002</v>
      </c>
      <c r="J8" s="32">
        <v>13.961</v>
      </c>
      <c r="K8" s="32">
        <v>42.652000000000001</v>
      </c>
      <c r="L8" s="32">
        <v>2.5388999999999999</v>
      </c>
      <c r="M8" s="32">
        <v>6.5316000000000001</v>
      </c>
      <c r="N8" s="32">
        <v>52.134</v>
      </c>
      <c r="O8" s="32">
        <v>12.474</v>
      </c>
      <c r="P8" s="32">
        <v>33.945</v>
      </c>
      <c r="Q8" s="32">
        <v>2.2860999999999998</v>
      </c>
      <c r="R8" s="32">
        <v>9.1393000000000004</v>
      </c>
    </row>
    <row r="9" spans="3:18" x14ac:dyDescent="0.2">
      <c r="C9" s="32">
        <v>17</v>
      </c>
      <c r="D9" s="32">
        <v>29.335000000000001</v>
      </c>
      <c r="E9" s="32">
        <v>4.5259999999999998</v>
      </c>
      <c r="F9" s="32">
        <v>55.341999999999999</v>
      </c>
      <c r="G9" s="32">
        <v>4.2156000000000002</v>
      </c>
      <c r="H9" s="32">
        <v>6.3933</v>
      </c>
      <c r="I9" s="32">
        <v>29.771000000000001</v>
      </c>
      <c r="J9" s="32">
        <v>35.759</v>
      </c>
      <c r="K9" s="32">
        <v>34.247999999999998</v>
      </c>
      <c r="L9" s="32">
        <v>0.23019999999999999</v>
      </c>
      <c r="M9" s="32">
        <v>5.0894000000000004</v>
      </c>
      <c r="N9" s="32">
        <v>45.493000000000002</v>
      </c>
      <c r="O9" s="32">
        <v>20.481999999999999</v>
      </c>
      <c r="P9" s="32">
        <v>34.024999999999999</v>
      </c>
      <c r="Q9" s="32">
        <v>1.4692000000000001</v>
      </c>
      <c r="R9" s="32">
        <v>4.3490000000000002</v>
      </c>
    </row>
    <row r="10" spans="3:18" x14ac:dyDescent="0.2">
      <c r="C10" s="32">
        <v>17</v>
      </c>
      <c r="D10" s="32">
        <v>46.591000000000001</v>
      </c>
      <c r="E10" s="32">
        <v>17.218</v>
      </c>
      <c r="F10" s="32">
        <v>34.668999999999997</v>
      </c>
      <c r="G10" s="32">
        <v>1.4341999999999999</v>
      </c>
      <c r="H10" s="32">
        <v>6.1604999999999999</v>
      </c>
      <c r="I10" s="32">
        <v>47.515000000000001</v>
      </c>
      <c r="J10" s="32">
        <v>26.966999999999999</v>
      </c>
      <c r="K10" s="32">
        <v>26.466999999999999</v>
      </c>
      <c r="L10" s="32">
        <v>1.3121</v>
      </c>
      <c r="M10" s="32">
        <v>6.5316000000000001</v>
      </c>
      <c r="N10" s="32">
        <v>33.305</v>
      </c>
      <c r="O10" s="32">
        <v>18.963999999999999</v>
      </c>
      <c r="P10" s="32">
        <v>47.73</v>
      </c>
      <c r="Q10" s="32">
        <v>1.8936999999999999</v>
      </c>
      <c r="R10" s="32">
        <v>8.2784999999999993</v>
      </c>
    </row>
    <row r="11" spans="3:18" x14ac:dyDescent="0.2">
      <c r="C11" s="32">
        <v>12</v>
      </c>
      <c r="D11" s="32">
        <v>35.369999999999997</v>
      </c>
      <c r="E11" s="32">
        <v>18.361999999999998</v>
      </c>
      <c r="F11" s="32">
        <v>42.673000000000002</v>
      </c>
      <c r="G11" s="32">
        <v>2.2926000000000002</v>
      </c>
      <c r="H11" s="32">
        <v>8.6842000000000006</v>
      </c>
      <c r="I11" s="32">
        <v>67.766000000000005</v>
      </c>
      <c r="J11" s="32">
        <v>24.061</v>
      </c>
      <c r="K11" s="32">
        <v>8.1739999999999995</v>
      </c>
      <c r="L11" s="32">
        <v>1.8217000000000001</v>
      </c>
      <c r="M11" s="32">
        <v>16.779900000000001</v>
      </c>
      <c r="N11" s="32">
        <v>48.753999999999998</v>
      </c>
      <c r="O11" s="32">
        <v>10.237</v>
      </c>
      <c r="P11" s="32">
        <v>29.341000000000001</v>
      </c>
      <c r="Q11" s="32">
        <v>6.1205999999999996</v>
      </c>
      <c r="R11" s="32">
        <v>17.1997</v>
      </c>
    </row>
    <row r="12" spans="3:18" x14ac:dyDescent="0.2">
      <c r="C12" s="32">
        <v>12</v>
      </c>
      <c r="D12" s="32">
        <v>30.018999999999998</v>
      </c>
      <c r="E12" s="32">
        <v>9.7720000000000002</v>
      </c>
      <c r="F12" s="32">
        <v>44.47</v>
      </c>
      <c r="G12" s="32">
        <v>2.5741000000000001</v>
      </c>
      <c r="H12" s="32">
        <v>9.6144999999999996</v>
      </c>
      <c r="I12" s="32">
        <v>47.271000000000001</v>
      </c>
      <c r="J12" s="32">
        <v>8.9789999999999992</v>
      </c>
      <c r="K12" s="32">
        <v>43.75</v>
      </c>
      <c r="L12" s="32">
        <v>3.077</v>
      </c>
      <c r="M12" s="32">
        <v>21.712700000000002</v>
      </c>
      <c r="N12" s="32">
        <v>31.202000000000002</v>
      </c>
      <c r="O12" s="32">
        <v>6.899</v>
      </c>
      <c r="P12" s="32">
        <v>50.542000000000002</v>
      </c>
      <c r="Q12" s="32">
        <v>4.1508000000000003</v>
      </c>
      <c r="R12" s="32">
        <v>10.061</v>
      </c>
    </row>
    <row r="13" spans="3:18" x14ac:dyDescent="0.2">
      <c r="C13" s="32">
        <v>12</v>
      </c>
      <c r="D13" s="32">
        <v>35.71</v>
      </c>
      <c r="E13" s="32">
        <v>11.095000000000001</v>
      </c>
      <c r="F13" s="32">
        <v>53.192999999999998</v>
      </c>
      <c r="G13" s="32">
        <v>3.617</v>
      </c>
      <c r="H13" s="32">
        <v>8.6842000000000006</v>
      </c>
      <c r="I13" s="32">
        <v>35.646000000000001</v>
      </c>
      <c r="J13" s="32">
        <v>22.920999999999999</v>
      </c>
      <c r="K13" s="32">
        <v>41.430999999999997</v>
      </c>
      <c r="L13" s="32">
        <v>1.4521999999999999</v>
      </c>
      <c r="M13" s="32">
        <v>12.965</v>
      </c>
      <c r="N13" s="32">
        <v>42.962000000000003</v>
      </c>
      <c r="O13" s="32">
        <v>8.0760000000000005</v>
      </c>
      <c r="P13" s="32">
        <v>37.845999999999997</v>
      </c>
      <c r="Q13" s="32">
        <v>4.97</v>
      </c>
      <c r="R13" s="32">
        <v>19.163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CE09-40F2-4739-BEB8-3DEE31C57E15}">
  <dimension ref="C1:R13"/>
  <sheetViews>
    <sheetView workbookViewId="0">
      <selection activeCell="H16" sqref="H16"/>
    </sheetView>
  </sheetViews>
  <sheetFormatPr defaultRowHeight="12.75" x14ac:dyDescent="0.2"/>
  <cols>
    <col min="3" max="3" width="11.28515625" bestFit="1" customWidth="1"/>
    <col min="4" max="4" width="9.85546875" bestFit="1" customWidth="1"/>
    <col min="5" max="5" width="11.5703125" bestFit="1" customWidth="1"/>
    <col min="6" max="6" width="11.28515625" bestFit="1" customWidth="1"/>
    <col min="7" max="7" width="8.5703125" bestFit="1" customWidth="1"/>
    <col min="8" max="8" width="15.5703125" bestFit="1" customWidth="1"/>
    <col min="9" max="9" width="10.140625" bestFit="1" customWidth="1"/>
    <col min="10" max="10" width="11.85546875" bestFit="1" customWidth="1"/>
    <col min="11" max="11" width="11.5703125" bestFit="1" customWidth="1"/>
    <col min="12" max="12" width="9.42578125" bestFit="1" customWidth="1"/>
    <col min="13" max="13" width="15.85546875" bestFit="1" customWidth="1"/>
    <col min="14" max="14" width="11.5703125" bestFit="1" customWidth="1"/>
    <col min="15" max="15" width="13.42578125" bestFit="1" customWidth="1"/>
    <col min="16" max="16" width="13.140625" bestFit="1" customWidth="1"/>
    <col min="17" max="17" width="10.85546875" bestFit="1" customWidth="1"/>
    <col min="18" max="18" width="17.42578125" bestFit="1" customWidth="1"/>
  </cols>
  <sheetData>
    <row r="1" spans="3:18" x14ac:dyDescent="0.2">
      <c r="C1" s="32" t="s">
        <v>57</v>
      </c>
      <c r="D1" s="32" t="s">
        <v>70</v>
      </c>
      <c r="E1" s="32" t="s">
        <v>71</v>
      </c>
      <c r="F1" s="32" t="s">
        <v>72</v>
      </c>
      <c r="G1" s="32" t="s">
        <v>75</v>
      </c>
      <c r="H1" s="32" t="s">
        <v>69</v>
      </c>
      <c r="I1" s="32" t="s">
        <v>61</v>
      </c>
      <c r="J1" s="32" t="s">
        <v>62</v>
      </c>
      <c r="K1" s="32" t="s">
        <v>63</v>
      </c>
      <c r="L1" s="32" t="s">
        <v>64</v>
      </c>
      <c r="M1" s="32" t="s">
        <v>73</v>
      </c>
      <c r="N1" s="32" t="s">
        <v>65</v>
      </c>
      <c r="O1" s="32" t="s">
        <v>66</v>
      </c>
      <c r="P1" s="32" t="s">
        <v>67</v>
      </c>
      <c r="Q1" s="32" t="s">
        <v>68</v>
      </c>
      <c r="R1" s="32" t="s">
        <v>74</v>
      </c>
    </row>
    <row r="2" spans="3:18" x14ac:dyDescent="0.2">
      <c r="C2" s="32">
        <v>30</v>
      </c>
      <c r="D2" s="33">
        <v>62.95</v>
      </c>
      <c r="E2" s="33">
        <v>17.846</v>
      </c>
      <c r="F2" s="33">
        <v>19.204999999999998</v>
      </c>
      <c r="G2" s="33">
        <v>1.9984999999999999</v>
      </c>
      <c r="H2" s="32">
        <v>14.0855</v>
      </c>
      <c r="I2" s="33">
        <v>44.588999999999999</v>
      </c>
      <c r="J2" s="33">
        <v>31.030999999999999</v>
      </c>
      <c r="K2" s="33">
        <v>24.379000000000001</v>
      </c>
      <c r="L2" s="33">
        <v>0.58540000000000003</v>
      </c>
      <c r="M2" s="32">
        <v>9.5767000000000007</v>
      </c>
      <c r="N2" s="33">
        <v>65.061000000000007</v>
      </c>
      <c r="O2" s="33">
        <v>11.146000000000001</v>
      </c>
      <c r="P2" s="33">
        <v>23.794</v>
      </c>
      <c r="Q2" s="33">
        <v>3.6265999999999998</v>
      </c>
      <c r="R2" s="32">
        <v>11.43</v>
      </c>
    </row>
    <row r="3" spans="3:18" x14ac:dyDescent="0.2">
      <c r="C3" s="32">
        <v>30</v>
      </c>
      <c r="D3" s="33">
        <v>47.610999999999997</v>
      </c>
      <c r="E3" s="33">
        <v>14.897</v>
      </c>
      <c r="F3" s="33">
        <v>37.491</v>
      </c>
      <c r="G3" s="33">
        <v>1.7771999999999999</v>
      </c>
      <c r="H3" s="32">
        <v>16.763300000000001</v>
      </c>
      <c r="I3" s="33">
        <v>62.829000000000001</v>
      </c>
      <c r="J3" s="33">
        <v>16.510999999999999</v>
      </c>
      <c r="K3" s="33">
        <v>20.658000000000001</v>
      </c>
      <c r="L3" s="33">
        <v>2.2086000000000001</v>
      </c>
      <c r="M3" s="32">
        <v>14.702299999999999</v>
      </c>
      <c r="N3" s="33">
        <v>65.061000000000007</v>
      </c>
      <c r="O3" s="33">
        <v>11.146000000000001</v>
      </c>
      <c r="P3" s="33">
        <v>23.794</v>
      </c>
      <c r="Q3" s="33">
        <v>3.6265999999999998</v>
      </c>
      <c r="R3" s="32">
        <v>13.578200000000001</v>
      </c>
    </row>
    <row r="4" spans="3:18" x14ac:dyDescent="0.2">
      <c r="C4" s="32">
        <v>30</v>
      </c>
      <c r="D4" s="33">
        <v>42.835000000000001</v>
      </c>
      <c r="E4" s="33">
        <v>28.547000000000001</v>
      </c>
      <c r="F4" s="33">
        <v>28.617999999999999</v>
      </c>
      <c r="G4" s="33">
        <v>0.75180000000000002</v>
      </c>
      <c r="H4" s="32">
        <v>9.8172999999999995</v>
      </c>
      <c r="I4" s="33">
        <v>44.466000000000001</v>
      </c>
      <c r="J4" s="33">
        <v>17.347999999999999</v>
      </c>
      <c r="K4" s="33">
        <v>38.186</v>
      </c>
      <c r="L4" s="33">
        <v>1.4567000000000001</v>
      </c>
      <c r="M4" s="32">
        <v>9.4819999999999993</v>
      </c>
      <c r="N4" s="33">
        <v>44.787999999999997</v>
      </c>
      <c r="O4" s="33">
        <v>18.706</v>
      </c>
      <c r="P4" s="33">
        <v>36.506</v>
      </c>
      <c r="Q4" s="33">
        <v>1.9802</v>
      </c>
      <c r="R4" s="32">
        <v>17.857399999999998</v>
      </c>
    </row>
    <row r="5" spans="3:18" x14ac:dyDescent="0.2">
      <c r="C5" s="32">
        <v>24</v>
      </c>
      <c r="D5" s="33">
        <v>55.218000000000004</v>
      </c>
      <c r="E5" s="33">
        <v>23.795000000000002</v>
      </c>
      <c r="F5" s="33">
        <v>20.986000000000001</v>
      </c>
      <c r="G5" s="33">
        <v>0.92600000000000005</v>
      </c>
      <c r="H5" s="32">
        <v>11.7064</v>
      </c>
      <c r="I5" s="33">
        <v>52.805999999999997</v>
      </c>
      <c r="J5" s="33">
        <v>15.843</v>
      </c>
      <c r="K5" s="33">
        <v>23.097999999999999</v>
      </c>
      <c r="L5" s="33">
        <v>1.7713000000000001</v>
      </c>
      <c r="M5" s="32">
        <v>14.4636</v>
      </c>
      <c r="N5" s="33">
        <v>39.798000000000002</v>
      </c>
      <c r="O5" s="33">
        <v>18.875</v>
      </c>
      <c r="P5" s="33">
        <v>41.326999999999998</v>
      </c>
      <c r="Q5" s="33">
        <v>1.7412000000000001</v>
      </c>
      <c r="R5" s="32">
        <v>13.3337</v>
      </c>
    </row>
    <row r="6" spans="3:18" x14ac:dyDescent="0.2">
      <c r="C6" s="32">
        <v>24</v>
      </c>
      <c r="D6" s="33">
        <v>49.32</v>
      </c>
      <c r="E6" s="33">
        <v>14.401</v>
      </c>
      <c r="F6" s="33">
        <v>36.277999999999999</v>
      </c>
      <c r="G6" s="33">
        <v>2.3721000000000001</v>
      </c>
      <c r="H6" s="32">
        <v>12.1302</v>
      </c>
      <c r="I6" s="33">
        <v>44.26</v>
      </c>
      <c r="J6" s="33">
        <v>15.922000000000001</v>
      </c>
      <c r="K6" s="33">
        <v>39.817999999999998</v>
      </c>
      <c r="L6" s="33">
        <v>1.8122</v>
      </c>
      <c r="M6" s="32">
        <v>12.4794</v>
      </c>
      <c r="N6" s="33">
        <v>34.594000000000001</v>
      </c>
      <c r="O6" s="33">
        <v>30.318999999999999</v>
      </c>
      <c r="P6" s="33">
        <v>30.971</v>
      </c>
      <c r="Q6" s="33">
        <v>0.62339999999999995</v>
      </c>
      <c r="R6" s="32">
        <v>12.317600000000001</v>
      </c>
    </row>
    <row r="7" spans="3:18" x14ac:dyDescent="0.2">
      <c r="C7" s="32">
        <v>24</v>
      </c>
      <c r="D7" s="33">
        <v>46.911000000000001</v>
      </c>
      <c r="E7" s="33">
        <v>22.687999999999999</v>
      </c>
      <c r="F7" s="33">
        <v>30.401</v>
      </c>
      <c r="G7" s="33">
        <v>1.1124000000000001</v>
      </c>
      <c r="H7" s="32">
        <v>9.6809999999999992</v>
      </c>
      <c r="I7" s="33">
        <v>51.826000000000001</v>
      </c>
      <c r="J7" s="33">
        <v>19.631</v>
      </c>
      <c r="K7" s="33">
        <v>25.355</v>
      </c>
      <c r="L7" s="33">
        <v>1.4052</v>
      </c>
      <c r="M7" s="32">
        <v>9.1120999999999999</v>
      </c>
      <c r="N7" s="33">
        <v>51.86</v>
      </c>
      <c r="O7" s="33">
        <v>16.055</v>
      </c>
      <c r="P7" s="33">
        <v>32.087000000000003</v>
      </c>
      <c r="Q7" s="33">
        <v>2.5924999999999998</v>
      </c>
      <c r="R7" s="32">
        <v>19.8857</v>
      </c>
    </row>
    <row r="8" spans="3:18" x14ac:dyDescent="0.2">
      <c r="C8" s="32">
        <v>17</v>
      </c>
      <c r="D8" s="33">
        <v>29.99</v>
      </c>
      <c r="E8" s="33">
        <v>34.378</v>
      </c>
      <c r="F8" s="33">
        <v>35.631</v>
      </c>
      <c r="G8" s="33">
        <v>1.0992</v>
      </c>
      <c r="H8" s="32">
        <v>6.1604999999999999</v>
      </c>
      <c r="I8" s="33">
        <v>56.875</v>
      </c>
      <c r="J8" s="33">
        <v>29.058</v>
      </c>
      <c r="K8" s="33">
        <v>14.066000000000001</v>
      </c>
      <c r="L8" s="33">
        <v>0.61140000000000005</v>
      </c>
      <c r="M8" s="32">
        <v>6.5316000000000001</v>
      </c>
      <c r="N8" s="33">
        <v>41.698999999999998</v>
      </c>
      <c r="O8" s="33">
        <v>20.888999999999999</v>
      </c>
      <c r="P8" s="33">
        <v>37.411999999999999</v>
      </c>
      <c r="Q8" s="33">
        <v>1.3475999999999999</v>
      </c>
      <c r="R8" s="32">
        <v>9.1393000000000004</v>
      </c>
    </row>
    <row r="9" spans="3:18" x14ac:dyDescent="0.2">
      <c r="C9" s="32">
        <v>17</v>
      </c>
      <c r="D9" s="33">
        <v>46.853000000000002</v>
      </c>
      <c r="E9" s="33">
        <v>31.905999999999999</v>
      </c>
      <c r="F9" s="33">
        <v>21.238</v>
      </c>
      <c r="G9" s="33">
        <v>0.65669999999999995</v>
      </c>
      <c r="H9" s="32">
        <v>6.3933</v>
      </c>
      <c r="I9" s="33">
        <v>42.015000000000001</v>
      </c>
      <c r="J9" s="33">
        <v>25.445</v>
      </c>
      <c r="K9" s="33">
        <v>29.631</v>
      </c>
      <c r="L9" s="33">
        <v>0.7651</v>
      </c>
      <c r="M9" s="32">
        <v>5.0894000000000004</v>
      </c>
      <c r="N9" s="33">
        <v>29.99</v>
      </c>
      <c r="O9" s="33">
        <v>34.378</v>
      </c>
      <c r="P9" s="33">
        <v>35.631</v>
      </c>
      <c r="Q9" s="33">
        <v>1.0992</v>
      </c>
      <c r="R9" s="32">
        <v>4.3490000000000002</v>
      </c>
    </row>
    <row r="10" spans="3:18" x14ac:dyDescent="0.2">
      <c r="C10" s="32">
        <v>17</v>
      </c>
      <c r="D10" s="33">
        <v>44.54</v>
      </c>
      <c r="E10" s="33">
        <v>15.052</v>
      </c>
      <c r="F10" s="33">
        <v>39.613999999999997</v>
      </c>
      <c r="G10" s="33">
        <v>1.1990000000000001</v>
      </c>
      <c r="H10" s="32">
        <v>6.1604999999999999</v>
      </c>
      <c r="I10" s="33">
        <v>46.366</v>
      </c>
      <c r="J10" s="33">
        <v>23.864999999999998</v>
      </c>
      <c r="K10" s="33">
        <v>29.768000000000001</v>
      </c>
      <c r="L10" s="33">
        <v>0.90200000000000002</v>
      </c>
      <c r="M10" s="32">
        <v>6.5316000000000001</v>
      </c>
      <c r="N10" s="33">
        <v>45.139000000000003</v>
      </c>
      <c r="O10" s="33">
        <v>19.244</v>
      </c>
      <c r="P10" s="33">
        <v>35.314</v>
      </c>
      <c r="Q10" s="33">
        <v>5.1105999999999998</v>
      </c>
      <c r="R10" s="32">
        <v>8.2784999999999993</v>
      </c>
    </row>
    <row r="11" spans="3:18" x14ac:dyDescent="0.2">
      <c r="C11" s="32">
        <v>12</v>
      </c>
      <c r="D11" s="33">
        <v>38.069000000000003</v>
      </c>
      <c r="E11" s="33">
        <v>25.355</v>
      </c>
      <c r="F11" s="33">
        <v>40.588999999999999</v>
      </c>
      <c r="G11" s="33">
        <v>0.94079999999999997</v>
      </c>
      <c r="H11" s="32">
        <v>8.6842000000000006</v>
      </c>
      <c r="I11" s="33">
        <v>51.183999999999997</v>
      </c>
      <c r="J11" s="33">
        <v>27.933</v>
      </c>
      <c r="K11" s="33">
        <v>30.044</v>
      </c>
      <c r="L11" s="33">
        <v>3.0284</v>
      </c>
      <c r="M11" s="32">
        <v>16.779900000000001</v>
      </c>
      <c r="N11" s="33">
        <v>65.061000000000007</v>
      </c>
      <c r="O11" s="33">
        <v>11.146000000000001</v>
      </c>
      <c r="P11" s="33">
        <v>23.794</v>
      </c>
      <c r="Q11" s="33">
        <v>3.6265999999999998</v>
      </c>
      <c r="R11" s="32">
        <v>17.1997</v>
      </c>
    </row>
    <row r="12" spans="3:18" x14ac:dyDescent="0.2">
      <c r="C12" s="32">
        <v>12</v>
      </c>
      <c r="D12" s="33">
        <v>47.834000000000003</v>
      </c>
      <c r="E12" s="33">
        <v>21.341999999999999</v>
      </c>
      <c r="F12" s="33">
        <v>28.047999999999998</v>
      </c>
      <c r="G12" s="33">
        <v>0.94199999999999995</v>
      </c>
      <c r="H12" s="32">
        <v>9.6144999999999996</v>
      </c>
      <c r="I12" s="33">
        <v>47.24</v>
      </c>
      <c r="J12" s="33">
        <v>18.771999999999998</v>
      </c>
      <c r="K12" s="33">
        <v>23.454000000000001</v>
      </c>
      <c r="L12" s="33">
        <v>1.6759999999999999</v>
      </c>
      <c r="M12" s="32">
        <v>21.712700000000002</v>
      </c>
      <c r="N12" s="33">
        <v>65.061000000000007</v>
      </c>
      <c r="O12" s="33">
        <v>11.146000000000001</v>
      </c>
      <c r="P12" s="33">
        <v>23.794</v>
      </c>
      <c r="Q12" s="33">
        <v>3.6265999999999998</v>
      </c>
      <c r="R12" s="32">
        <v>10.061</v>
      </c>
    </row>
    <row r="13" spans="3:18" x14ac:dyDescent="0.2">
      <c r="C13" s="32">
        <v>12</v>
      </c>
      <c r="D13" s="33">
        <v>45.619</v>
      </c>
      <c r="E13" s="33">
        <v>24.12</v>
      </c>
      <c r="F13" s="33">
        <v>26.449000000000002</v>
      </c>
      <c r="G13" s="33">
        <v>0.79549999999999998</v>
      </c>
      <c r="H13" s="32">
        <v>8.6842000000000006</v>
      </c>
      <c r="I13" s="33">
        <v>41.326000000000001</v>
      </c>
      <c r="J13" s="33">
        <v>28.163</v>
      </c>
      <c r="K13" s="33">
        <v>46.35</v>
      </c>
      <c r="L13" s="33">
        <v>2.2563</v>
      </c>
      <c r="M13" s="32">
        <v>12.965</v>
      </c>
      <c r="N13" s="33">
        <v>44.787999999999997</v>
      </c>
      <c r="O13" s="33">
        <v>18.706</v>
      </c>
      <c r="P13" s="33">
        <v>36.506</v>
      </c>
      <c r="Q13" s="33">
        <v>1.9802</v>
      </c>
      <c r="R13" s="32">
        <v>19.163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PC</vt:lpstr>
      <vt:lpstr>PE</vt:lpstr>
      <vt:lpstr>UI-médias</vt:lpstr>
      <vt:lpstr>Cohen- UI</vt:lpstr>
      <vt:lpstr>NK ATPASE</vt:lpstr>
      <vt:lpstr>STATA-1</vt:lpstr>
      <vt:lpstr>STAT-2_PE</vt:lpstr>
      <vt:lpstr>STAT-2_PC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Microsoft Windows</cp:lastModifiedBy>
  <dcterms:created xsi:type="dcterms:W3CDTF">2010-11-05T11:54:56Z</dcterms:created>
  <dcterms:modified xsi:type="dcterms:W3CDTF">2020-08-11T14:29:48Z</dcterms:modified>
</cp:coreProperties>
</file>