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reladias/Documents/Lab/artigo Eliandra/Artigo Imuno Eliandra/2022/"/>
    </mc:Choice>
  </mc:AlternateContent>
  <xr:revisionPtr revIDLastSave="0" documentId="8_{E066DEF8-CF6B-D648-A18E-74623C79EF9C}" xr6:coauthVersionLast="45" xr6:coauthVersionMax="45" xr10:uidLastSave="{00000000-0000-0000-0000-000000000000}"/>
  <bookViews>
    <workbookView xWindow="0" yWindow="460" windowWidth="28300" windowHeight="15860" activeTab="3" xr2:uid="{00000000-000D-0000-FFFF-FFFF00000000}"/>
  </bookViews>
  <sheets>
    <sheet name="LH" sheetId="1" r:id="rId1"/>
    <sheet name="LPeF" sheetId="2" r:id="rId2"/>
    <sheet name="MPeF" sheetId="3" r:id="rId3"/>
    <sheet name="DMH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6" i="1" l="1"/>
  <c r="D14" i="1"/>
  <c r="I4" i="4" l="1"/>
  <c r="I5" i="4"/>
  <c r="I6" i="4"/>
  <c r="I7" i="4"/>
  <c r="I9" i="4"/>
  <c r="I10" i="4"/>
  <c r="I11" i="4"/>
  <c r="I12" i="4"/>
  <c r="I13" i="4"/>
  <c r="I15" i="4"/>
  <c r="I16" i="4"/>
  <c r="I17" i="4"/>
  <c r="I18" i="4"/>
  <c r="I19" i="4"/>
  <c r="I21" i="4"/>
  <c r="I22" i="4"/>
  <c r="I23" i="4"/>
  <c r="I24" i="4"/>
  <c r="I25" i="4"/>
  <c r="I3" i="4"/>
  <c r="I4" i="3"/>
  <c r="I5" i="3"/>
  <c r="I6" i="3"/>
  <c r="I7" i="3"/>
  <c r="I9" i="3"/>
  <c r="I10" i="3"/>
  <c r="I11" i="3"/>
  <c r="I12" i="3"/>
  <c r="I13" i="3"/>
  <c r="I15" i="3"/>
  <c r="I16" i="3"/>
  <c r="I17" i="3"/>
  <c r="I18" i="3"/>
  <c r="I19" i="3"/>
  <c r="I21" i="3"/>
  <c r="I22" i="3"/>
  <c r="I23" i="3"/>
  <c r="I24" i="3"/>
  <c r="I25" i="3"/>
  <c r="I3" i="3"/>
  <c r="J25" i="2"/>
  <c r="J24" i="2"/>
  <c r="J23" i="2"/>
  <c r="J22" i="2"/>
  <c r="J21" i="2"/>
  <c r="J19" i="2"/>
  <c r="J18" i="2"/>
  <c r="J17" i="2"/>
  <c r="J16" i="2"/>
  <c r="J15" i="2"/>
  <c r="J13" i="2"/>
  <c r="J12" i="2"/>
  <c r="J11" i="2"/>
  <c r="J10" i="2"/>
  <c r="J9" i="2"/>
  <c r="J7" i="2"/>
  <c r="J6" i="2"/>
  <c r="J5" i="2"/>
  <c r="J4" i="2"/>
  <c r="J3" i="2"/>
  <c r="H25" i="2"/>
  <c r="H24" i="2"/>
  <c r="H23" i="2"/>
  <c r="H22" i="2"/>
  <c r="H21" i="2"/>
  <c r="H19" i="2"/>
  <c r="H18" i="2"/>
  <c r="H17" i="2"/>
  <c r="H16" i="2"/>
  <c r="H15" i="2"/>
  <c r="H13" i="2"/>
  <c r="H12" i="2"/>
  <c r="H11" i="2"/>
  <c r="H10" i="2"/>
  <c r="H9" i="2"/>
  <c r="H4" i="2"/>
  <c r="H5" i="2"/>
  <c r="H6" i="2"/>
  <c r="H7" i="2"/>
  <c r="H3" i="2"/>
  <c r="J4" i="1"/>
  <c r="J5" i="1"/>
  <c r="J6" i="1"/>
  <c r="J7" i="1"/>
  <c r="J9" i="1"/>
  <c r="J10" i="1"/>
  <c r="J11" i="1"/>
  <c r="J12" i="1"/>
  <c r="J13" i="1"/>
  <c r="J15" i="1"/>
  <c r="J16" i="1"/>
  <c r="J17" i="1"/>
  <c r="J18" i="1"/>
  <c r="J19" i="1"/>
  <c r="J21" i="1"/>
  <c r="J22" i="1"/>
  <c r="J23" i="1"/>
  <c r="J24" i="1"/>
  <c r="J25" i="1"/>
  <c r="J3" i="1"/>
  <c r="H4" i="1"/>
  <c r="H5" i="1"/>
  <c r="H6" i="1"/>
  <c r="H7" i="1"/>
  <c r="H9" i="1"/>
  <c r="H10" i="1"/>
  <c r="H11" i="1"/>
  <c r="H12" i="1"/>
  <c r="H13" i="1"/>
  <c r="H15" i="1"/>
  <c r="H16" i="1"/>
  <c r="H17" i="1"/>
  <c r="H18" i="1"/>
  <c r="H19" i="1"/>
  <c r="H21" i="1"/>
  <c r="H22" i="1"/>
  <c r="H23" i="1"/>
  <c r="H24" i="1"/>
  <c r="H25" i="1"/>
  <c r="H3" i="1"/>
</calcChain>
</file>

<file path=xl/sharedStrings.xml><?xml version="1.0" encoding="utf-8"?>
<sst xmlns="http://schemas.openxmlformats.org/spreadsheetml/2006/main" count="583" uniqueCount="77">
  <si>
    <t>fos</t>
  </si>
  <si>
    <t>OXA</t>
  </si>
  <si>
    <t>fos+OXA</t>
  </si>
  <si>
    <t>claro</t>
  </si>
  <si>
    <t>normo</t>
  </si>
  <si>
    <t>hiper</t>
  </si>
  <si>
    <t>escuro</t>
  </si>
  <si>
    <t>M</t>
  </si>
  <si>
    <t>fos log</t>
  </si>
  <si>
    <t>SS</t>
  </si>
  <si>
    <t>Degr. of Freedom</t>
  </si>
  <si>
    <t>MS</t>
  </si>
  <si>
    <t>F</t>
  </si>
  <si>
    <t>p</t>
  </si>
  <si>
    <t>Intercept</t>
  </si>
  <si>
    <t>Error</t>
  </si>
  <si>
    <t/>
  </si>
  <si>
    <t>fos transf log</t>
  </si>
  <si>
    <t>N-K</t>
  </si>
  <si>
    <t>Var2</t>
  </si>
  <si>
    <t>{1} 1,8146</t>
  </si>
  <si>
    <t>{2} 2,2284</t>
  </si>
  <si>
    <t>1</t>
  </si>
  <si>
    <t>2</t>
  </si>
  <si>
    <t>Var1</t>
  </si>
  <si>
    <t>{1} 39,400</t>
  </si>
  <si>
    <t>{2} 188,00</t>
  </si>
  <si>
    <t>{3} 178,80</t>
  </si>
  <si>
    <t>{4} 136,40</t>
  </si>
  <si>
    <t>3</t>
  </si>
  <si>
    <t>4</t>
  </si>
  <si>
    <t>fos+OXA log+k</t>
  </si>
  <si>
    <t>{1} 2,2287</t>
  </si>
  <si>
    <t>{2} 1,8698</t>
  </si>
  <si>
    <t>{1} 1,9193</t>
  </si>
  <si>
    <t>{2} 2,1793</t>
  </si>
  <si>
    <t>{1} 68,600</t>
  </si>
  <si>
    <t>{2} 168,20</t>
  </si>
  <si>
    <t>{3} 199,60</t>
  </si>
  <si>
    <t>{4} 125,20</t>
  </si>
  <si>
    <t>LSD Fisher</t>
  </si>
  <si>
    <t>(NK Erro tipo II)</t>
  </si>
  <si>
    <t>fos+OXA log</t>
  </si>
  <si>
    <t>{1} 1,0446</t>
  </si>
  <si>
    <t>{2} 1,5201</t>
  </si>
  <si>
    <t>{1} 321,60</t>
  </si>
  <si>
    <t>{2} 190,10</t>
  </si>
  <si>
    <t>{1} 202,80</t>
  </si>
  <si>
    <t>{2} 308,90</t>
  </si>
  <si>
    <t>{1} 95,200</t>
  </si>
  <si>
    <t>{2} 213,40</t>
  </si>
  <si>
    <t>{3} 269,80</t>
  </si>
  <si>
    <t>{4} 128,40</t>
  </si>
  <si>
    <t>→ Provável artefato do tamanho amostral pequeno</t>
  </si>
  <si>
    <t>{1} 907,00</t>
  </si>
  <si>
    <t>{2} 628,90</t>
  </si>
  <si>
    <t>{1} 533,80</t>
  </si>
  <si>
    <t>{2} 1002,1</t>
  </si>
  <si>
    <t>{1} 68,400</t>
  </si>
  <si>
    <t>{2} 145,40</t>
  </si>
  <si>
    <t>{3} 166,80</t>
  </si>
  <si>
    <t>{4} 79,400</t>
  </si>
  <si>
    <t>{1} 1,0834</t>
  </si>
  <si>
    <t>{2} 1,5303</t>
  </si>
  <si>
    <t>{1} ,95136</t>
  </si>
  <si>
    <t>{2} 1,9086</t>
  </si>
  <si>
    <t>{3} 1,5270</t>
  </si>
  <si>
    <t>{4} 1,6470</t>
  </si>
  <si>
    <t>Ciclo</t>
  </si>
  <si>
    <t>Gas</t>
  </si>
  <si>
    <t>Ciclo/Gas</t>
  </si>
  <si>
    <t>O claro é maior do que o escuro independentemente do gás.</t>
  </si>
  <si>
    <t>Os valores em hipercapnia são maiores do que em norma independentemente do ciclo.</t>
  </si>
  <si>
    <t>k = 1</t>
  </si>
  <si>
    <t>Gás</t>
  </si>
  <si>
    <t>Ciclo/Gás</t>
  </si>
  <si>
    <t>A hipercapnia aumenta fos+OXA independentmente do ciclo.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</si>
</sst>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"/>
    <numFmt numFmtId="165" formatCode="0.0000"/>
    <numFmt numFmtId="166" formatCode="0.000000"/>
    <numFmt numFmtId="167" formatCode="0.0"/>
    <numFmt numFmtId="168" formatCode="0.00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rgb="FF0070C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0" xfId="0" applyFont="1"/>
    <xf numFmtId="166" fontId="5" fillId="0" borderId="5" xfId="0" applyNumberFormat="1" applyFont="1" applyBorder="1" applyAlignment="1">
      <alignment horizontal="right" vertical="center"/>
    </xf>
    <xf numFmtId="166" fontId="6" fillId="0" borderId="7" xfId="0" applyNumberFormat="1" applyFont="1" applyBorder="1" applyAlignment="1">
      <alignment horizontal="right" vertical="center"/>
    </xf>
    <xf numFmtId="166" fontId="6" fillId="0" borderId="8" xfId="0" applyNumberFormat="1" applyFont="1" applyBorder="1" applyAlignment="1">
      <alignment horizontal="right" vertical="center"/>
    </xf>
    <xf numFmtId="0" fontId="6" fillId="0" borderId="0" xfId="0" applyFont="1" applyFill="1" applyBorder="1" applyAlignment="1">
      <alignment horizontal="left" vertical="center"/>
    </xf>
    <xf numFmtId="0" fontId="1" fillId="0" borderId="1" xfId="0" applyFont="1" applyBorder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center"/>
    </xf>
    <xf numFmtId="1" fontId="6" fillId="0" borderId="0" xfId="0" applyNumberFormat="1" applyFont="1" applyBorder="1" applyAlignment="1">
      <alignment horizontal="right" vertical="center"/>
    </xf>
    <xf numFmtId="166" fontId="6" fillId="0" borderId="0" xfId="0" applyNumberFormat="1" applyFont="1" applyBorder="1" applyAlignment="1">
      <alignment horizontal="right" vertical="center"/>
    </xf>
    <xf numFmtId="166" fontId="6" fillId="0" borderId="5" xfId="0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left" vertical="center"/>
    </xf>
    <xf numFmtId="1" fontId="6" fillId="0" borderId="7" xfId="0" applyNumberFormat="1" applyFont="1" applyBorder="1" applyAlignment="1">
      <alignment horizontal="right" vertical="center"/>
    </xf>
    <xf numFmtId="167" fontId="6" fillId="0" borderId="0" xfId="0" applyNumberFormat="1" applyFont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167" fontId="6" fillId="0" borderId="7" xfId="0" applyNumberFormat="1" applyFont="1" applyBorder="1" applyAlignment="1">
      <alignment horizontal="right" vertical="center"/>
    </xf>
    <xf numFmtId="165" fontId="6" fillId="0" borderId="7" xfId="0" applyNumberFormat="1" applyFont="1" applyBorder="1" applyAlignment="1">
      <alignment horizontal="right" vertical="center"/>
    </xf>
    <xf numFmtId="166" fontId="5" fillId="0" borderId="0" xfId="0" applyNumberFormat="1" applyFont="1" applyBorder="1" applyAlignment="1">
      <alignment horizontal="right" vertical="center"/>
    </xf>
    <xf numFmtId="166" fontId="5" fillId="0" borderId="7" xfId="0" applyNumberFormat="1" applyFont="1" applyBorder="1" applyAlignment="1">
      <alignment horizontal="right" vertical="center"/>
    </xf>
    <xf numFmtId="164" fontId="6" fillId="0" borderId="0" xfId="0" applyNumberFormat="1" applyFont="1" applyBorder="1" applyAlignment="1">
      <alignment horizontal="right" vertical="center"/>
    </xf>
    <xf numFmtId="164" fontId="6" fillId="0" borderId="7" xfId="0" applyNumberFormat="1" applyFont="1" applyBorder="1" applyAlignment="1">
      <alignment horizontal="right" vertical="center"/>
    </xf>
    <xf numFmtId="0" fontId="0" fillId="0" borderId="0" xfId="0" applyFont="1"/>
    <xf numFmtId="0" fontId="7" fillId="0" borderId="0" xfId="0" applyFont="1"/>
    <xf numFmtId="0" fontId="7" fillId="0" borderId="1" xfId="0" applyFont="1" applyBorder="1"/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left" vertical="center"/>
    </xf>
    <xf numFmtId="164" fontId="8" fillId="0" borderId="0" xfId="0" applyNumberFormat="1" applyFont="1" applyBorder="1" applyAlignment="1">
      <alignment horizontal="right" vertical="center"/>
    </xf>
    <xf numFmtId="1" fontId="8" fillId="0" borderId="0" xfId="0" applyNumberFormat="1" applyFont="1" applyBorder="1" applyAlignment="1">
      <alignment horizontal="right" vertical="center"/>
    </xf>
    <xf numFmtId="165" fontId="8" fillId="0" borderId="0" xfId="0" applyNumberFormat="1" applyFont="1" applyBorder="1" applyAlignment="1">
      <alignment horizontal="right" vertical="center"/>
    </xf>
    <xf numFmtId="166" fontId="8" fillId="0" borderId="5" xfId="0" applyNumberFormat="1" applyFont="1" applyBorder="1" applyAlignment="1">
      <alignment horizontal="right" vertical="center"/>
    </xf>
    <xf numFmtId="166" fontId="4" fillId="0" borderId="5" xfId="0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164" fontId="8" fillId="0" borderId="7" xfId="0" applyNumberFormat="1" applyFont="1" applyBorder="1" applyAlignment="1">
      <alignment horizontal="right" vertical="center"/>
    </xf>
    <xf numFmtId="1" fontId="8" fillId="0" borderId="7" xfId="0" applyNumberFormat="1" applyFont="1" applyBorder="1" applyAlignment="1">
      <alignment horizontal="right" vertical="center"/>
    </xf>
    <xf numFmtId="165" fontId="8" fillId="0" borderId="7" xfId="0" applyNumberFormat="1" applyFont="1" applyBorder="1" applyAlignment="1">
      <alignment horizontal="right" vertical="center"/>
    </xf>
    <xf numFmtId="166" fontId="8" fillId="0" borderId="8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/>
    </xf>
    <xf numFmtId="1" fontId="8" fillId="0" borderId="1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right" vertical="center"/>
    </xf>
    <xf numFmtId="166" fontId="4" fillId="0" borderId="3" xfId="0" applyNumberFormat="1" applyFont="1" applyBorder="1" applyAlignment="1">
      <alignment horizontal="right" vertical="center"/>
    </xf>
    <xf numFmtId="1" fontId="8" fillId="0" borderId="6" xfId="0" applyNumberFormat="1" applyFont="1" applyBorder="1" applyAlignment="1">
      <alignment horizontal="right" vertical="center"/>
    </xf>
    <xf numFmtId="166" fontId="4" fillId="0" borderId="7" xfId="0" applyNumberFormat="1" applyFont="1" applyBorder="1" applyAlignment="1">
      <alignment horizontal="right" vertical="center"/>
    </xf>
    <xf numFmtId="166" fontId="8" fillId="0" borderId="0" xfId="0" applyNumberFormat="1" applyFont="1" applyBorder="1" applyAlignment="1">
      <alignment horizontal="right" vertical="center"/>
    </xf>
    <xf numFmtId="167" fontId="8" fillId="0" borderId="0" xfId="0" applyNumberFormat="1" applyFont="1" applyBorder="1" applyAlignment="1">
      <alignment horizontal="right" vertical="center"/>
    </xf>
    <xf numFmtId="167" fontId="8" fillId="0" borderId="7" xfId="0" applyNumberFormat="1" applyFont="1" applyBorder="1" applyAlignment="1">
      <alignment horizontal="right" vertical="center"/>
    </xf>
    <xf numFmtId="166" fontId="4" fillId="0" borderId="0" xfId="0" applyNumberFormat="1" applyFont="1" applyBorder="1" applyAlignment="1">
      <alignment horizontal="right" vertical="center"/>
    </xf>
    <xf numFmtId="166" fontId="8" fillId="0" borderId="7" xfId="0" applyNumberFormat="1" applyFont="1" applyBorder="1" applyAlignment="1">
      <alignment horizontal="right" vertical="center"/>
    </xf>
    <xf numFmtId="168" fontId="8" fillId="0" borderId="0" xfId="0" applyNumberFormat="1" applyFont="1" applyBorder="1" applyAlignment="1">
      <alignment horizontal="right" vertical="center"/>
    </xf>
    <xf numFmtId="168" fontId="8" fillId="0" borderId="7" xfId="0" applyNumberFormat="1" applyFont="1" applyBorder="1" applyAlignment="1">
      <alignment horizontal="right" vertical="center"/>
    </xf>
    <xf numFmtId="166" fontId="4" fillId="0" borderId="8" xfId="0" applyNumberFormat="1" applyFont="1" applyBorder="1" applyAlignment="1">
      <alignment horizontal="right" vertical="center"/>
    </xf>
    <xf numFmtId="166" fontId="5" fillId="0" borderId="8" xfId="0" applyNumberFormat="1" applyFont="1" applyBorder="1" applyAlignment="1">
      <alignment horizontal="right" vertical="center"/>
    </xf>
    <xf numFmtId="0" fontId="3" fillId="0" borderId="0" xfId="0" applyFont="1" applyBorder="1"/>
    <xf numFmtId="0" fontId="1" fillId="0" borderId="0" xfId="0" applyFont="1" applyBorder="1"/>
    <xf numFmtId="0" fontId="0" fillId="0" borderId="0" xfId="0" applyBorder="1"/>
    <xf numFmtId="0" fontId="6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left" vertical="center"/>
    </xf>
    <xf numFmtId="166" fontId="9" fillId="0" borderId="0" xfId="0" applyNumberFormat="1" applyFont="1" applyBorder="1" applyAlignment="1">
      <alignment horizontal="right" vertical="center"/>
    </xf>
    <xf numFmtId="0" fontId="0" fillId="2" borderId="0" xfId="0" applyFill="1"/>
    <xf numFmtId="1" fontId="6" fillId="0" borderId="0" xfId="0" applyNumberFormat="1" applyFont="1" applyFill="1" applyBorder="1" applyAlignment="1">
      <alignment horizontal="left" vertical="center"/>
    </xf>
    <xf numFmtId="0" fontId="10" fillId="0" borderId="0" xfId="0" applyFont="1"/>
    <xf numFmtId="0" fontId="0" fillId="0" borderId="0" xfId="0" applyFont="1" applyAlignment="1">
      <alignment horizontal="center"/>
    </xf>
    <xf numFmtId="1" fontId="8" fillId="0" borderId="0" xfId="0" applyNumberFormat="1" applyFont="1" applyBorder="1" applyAlignment="1">
      <alignment horizontal="center" vertical="center"/>
    </xf>
    <xf numFmtId="1" fontId="8" fillId="0" borderId="7" xfId="0" applyNumberFormat="1" applyFont="1" applyBorder="1" applyAlignment="1">
      <alignment horizontal="center" vertical="center"/>
    </xf>
    <xf numFmtId="166" fontId="8" fillId="3" borderId="0" xfId="0" applyNumberFormat="1" applyFont="1" applyFill="1" applyBorder="1" applyAlignment="1">
      <alignment horizontal="right" vertical="center"/>
    </xf>
    <xf numFmtId="166" fontId="8" fillId="3" borderId="8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top"/>
    </xf>
    <xf numFmtId="0" fontId="8" fillId="3" borderId="4" xfId="0" applyFont="1" applyFill="1" applyBorder="1" applyAlignment="1">
      <alignment horizontal="left" vertical="center"/>
    </xf>
    <xf numFmtId="167" fontId="8" fillId="3" borderId="0" xfId="0" applyNumberFormat="1" applyFont="1" applyFill="1" applyBorder="1" applyAlignment="1">
      <alignment horizontal="right" vertical="center"/>
    </xf>
    <xf numFmtId="1" fontId="8" fillId="3" borderId="0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Border="1" applyAlignment="1">
      <alignment horizontal="right" vertical="center"/>
    </xf>
    <xf numFmtId="166" fontId="4" fillId="3" borderId="5" xfId="0" applyNumberFormat="1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0" fontId="6" fillId="3" borderId="4" xfId="0" applyFont="1" applyFill="1" applyBorder="1" applyAlignment="1">
      <alignment horizontal="left" vertical="center"/>
    </xf>
    <xf numFmtId="164" fontId="6" fillId="3" borderId="0" xfId="0" applyNumberFormat="1" applyFont="1" applyFill="1" applyBorder="1" applyAlignment="1">
      <alignment horizontal="right" vertical="center"/>
    </xf>
    <xf numFmtId="1" fontId="6" fillId="3" borderId="0" xfId="0" applyNumberFormat="1" applyFont="1" applyFill="1" applyBorder="1" applyAlignment="1">
      <alignment horizontal="right" vertical="center"/>
    </xf>
    <xf numFmtId="165" fontId="6" fillId="3" borderId="0" xfId="0" applyNumberFormat="1" applyFont="1" applyFill="1" applyBorder="1" applyAlignment="1">
      <alignment horizontal="right" vertical="center"/>
    </xf>
    <xf numFmtId="166" fontId="5" fillId="3" borderId="5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1"/>
  <sheetViews>
    <sheetView workbookViewId="0">
      <selection activeCell="O27" sqref="O27:R28"/>
    </sheetView>
  </sheetViews>
  <sheetFormatPr baseColWidth="10" defaultColWidth="9.1640625" defaultRowHeight="15" x14ac:dyDescent="0.2"/>
  <cols>
    <col min="1" max="16384" width="9.1640625" style="25"/>
  </cols>
  <sheetData>
    <row r="1" spans="1:21" x14ac:dyDescent="0.2">
      <c r="A1" s="25" t="s">
        <v>7</v>
      </c>
    </row>
    <row r="2" spans="1:21" ht="16" thickBot="1" x14ac:dyDescent="0.25">
      <c r="C2" s="26"/>
      <c r="D2" s="26" t="s">
        <v>0</v>
      </c>
      <c r="E2" s="26" t="s">
        <v>1</v>
      </c>
      <c r="F2" s="25" t="s">
        <v>2</v>
      </c>
      <c r="H2" s="26" t="s">
        <v>8</v>
      </c>
      <c r="I2" s="26"/>
      <c r="J2" s="26" t="s">
        <v>31</v>
      </c>
      <c r="K2" s="26"/>
      <c r="L2" s="25" t="s">
        <v>17</v>
      </c>
      <c r="R2" s="26"/>
      <c r="S2" s="26"/>
    </row>
    <row r="3" spans="1:21" x14ac:dyDescent="0.2">
      <c r="A3" s="25" t="s">
        <v>3</v>
      </c>
      <c r="B3" s="25" t="s">
        <v>4</v>
      </c>
      <c r="D3" s="25">
        <v>182</v>
      </c>
      <c r="E3" s="25">
        <v>68</v>
      </c>
      <c r="F3" s="25">
        <v>1</v>
      </c>
      <c r="H3" s="25">
        <f>LOG(D3)</f>
        <v>2.2600713879850747</v>
      </c>
      <c r="J3" s="25">
        <f>LOG(F3+1)</f>
        <v>0.3010299956639812</v>
      </c>
      <c r="L3" s="27"/>
      <c r="M3" s="28" t="s">
        <v>9</v>
      </c>
      <c r="N3" s="28" t="s">
        <v>10</v>
      </c>
      <c r="O3" s="28" t="s">
        <v>11</v>
      </c>
      <c r="P3" s="28" t="s">
        <v>12</v>
      </c>
      <c r="Q3" s="29" t="s">
        <v>13</v>
      </c>
    </row>
    <row r="4" spans="1:21" x14ac:dyDescent="0.2">
      <c r="A4" s="25" t="s">
        <v>3</v>
      </c>
      <c r="B4" s="25" t="s">
        <v>4</v>
      </c>
      <c r="D4" s="25">
        <v>133</v>
      </c>
      <c r="E4" s="25">
        <v>40</v>
      </c>
      <c r="F4" s="25">
        <v>0</v>
      </c>
      <c r="H4" s="25">
        <f t="shared" ref="H4:H25" si="0">LOG(D4)</f>
        <v>2.1238516409670858</v>
      </c>
      <c r="J4" s="25">
        <f t="shared" ref="J4:J25" si="1">LOG(F4+1)</f>
        <v>0</v>
      </c>
      <c r="L4" s="30" t="s">
        <v>14</v>
      </c>
      <c r="M4" s="31">
        <v>81.725824631862395</v>
      </c>
      <c r="N4" s="32">
        <v>1</v>
      </c>
      <c r="O4" s="31">
        <v>81.725824631862395</v>
      </c>
      <c r="P4" s="33">
        <v>932.31115095365772</v>
      </c>
      <c r="Q4" s="34">
        <v>1.3322676295501878E-15</v>
      </c>
    </row>
    <row r="5" spans="1:21" x14ac:dyDescent="0.2">
      <c r="A5" s="25" t="s">
        <v>3</v>
      </c>
      <c r="B5" s="25" t="s">
        <v>4</v>
      </c>
      <c r="D5" s="25">
        <v>185</v>
      </c>
      <c r="E5" s="25">
        <v>50</v>
      </c>
      <c r="F5" s="25">
        <v>4</v>
      </c>
      <c r="H5" s="25">
        <f t="shared" si="0"/>
        <v>2.2671717284030137</v>
      </c>
      <c r="J5" s="25">
        <f t="shared" si="1"/>
        <v>0.69897000433601886</v>
      </c>
      <c r="L5" s="30" t="s">
        <v>68</v>
      </c>
      <c r="M5" s="31">
        <v>1.148638429648662</v>
      </c>
      <c r="N5" s="32">
        <v>1</v>
      </c>
      <c r="O5" s="31">
        <v>1.148638429648662</v>
      </c>
      <c r="P5" s="33">
        <v>13.103427480838652</v>
      </c>
      <c r="Q5" s="35">
        <v>2.3006059552579394E-3</v>
      </c>
    </row>
    <row r="6" spans="1:21" x14ac:dyDescent="0.2">
      <c r="A6" s="25" t="s">
        <v>3</v>
      </c>
      <c r="B6" s="25" t="s">
        <v>4</v>
      </c>
      <c r="D6" s="25">
        <v>116</v>
      </c>
      <c r="E6" s="25">
        <v>23</v>
      </c>
      <c r="F6" s="25">
        <v>12</v>
      </c>
      <c r="H6" s="25">
        <f t="shared" si="0"/>
        <v>2.0644579892269186</v>
      </c>
      <c r="J6" s="25">
        <f t="shared" si="1"/>
        <v>1.1139433523068367</v>
      </c>
      <c r="L6" s="30" t="s">
        <v>69</v>
      </c>
      <c r="M6" s="31">
        <v>0.85619809778760581</v>
      </c>
      <c r="N6" s="32">
        <v>1</v>
      </c>
      <c r="O6" s="31">
        <v>0.85619809778760581</v>
      </c>
      <c r="P6" s="33">
        <v>9.7673292082204899</v>
      </c>
      <c r="Q6" s="35">
        <v>6.5249878370242653E-3</v>
      </c>
    </row>
    <row r="7" spans="1:21" x14ac:dyDescent="0.2">
      <c r="A7" s="25" t="s">
        <v>3</v>
      </c>
      <c r="B7" s="25" t="s">
        <v>4</v>
      </c>
      <c r="D7" s="25">
        <v>83</v>
      </c>
      <c r="E7" s="25">
        <v>16</v>
      </c>
      <c r="F7" s="25">
        <v>3</v>
      </c>
      <c r="H7" s="25">
        <f t="shared" si="0"/>
        <v>1.919078092376074</v>
      </c>
      <c r="J7" s="25">
        <f t="shared" si="1"/>
        <v>0.6020599913279624</v>
      </c>
      <c r="L7" s="30" t="s">
        <v>70</v>
      </c>
      <c r="M7" s="31">
        <v>0.10577686405389332</v>
      </c>
      <c r="N7" s="32">
        <v>1</v>
      </c>
      <c r="O7" s="31">
        <v>0.10577686405389332</v>
      </c>
      <c r="P7" s="33">
        <v>1.2066803891496758</v>
      </c>
      <c r="Q7" s="34">
        <v>0.28824636921574509</v>
      </c>
    </row>
    <row r="8" spans="1:21" ht="16" thickBot="1" x14ac:dyDescent="0.25">
      <c r="L8" s="36" t="s">
        <v>15</v>
      </c>
      <c r="M8" s="37">
        <v>1.4025502030864325</v>
      </c>
      <c r="N8" s="38">
        <v>16</v>
      </c>
      <c r="O8" s="37">
        <v>8.7659387692902033E-2</v>
      </c>
      <c r="P8" s="39" t="s">
        <v>16</v>
      </c>
      <c r="Q8" s="40" t="s">
        <v>16</v>
      </c>
    </row>
    <row r="9" spans="1:21" x14ac:dyDescent="0.2">
      <c r="A9" s="25" t="s">
        <v>3</v>
      </c>
      <c r="B9" s="25" t="s">
        <v>5</v>
      </c>
      <c r="D9" s="25">
        <v>358</v>
      </c>
      <c r="E9" s="25">
        <v>48</v>
      </c>
      <c r="F9" s="25">
        <v>19</v>
      </c>
      <c r="H9" s="25">
        <f t="shared" si="0"/>
        <v>2.5538830266438746</v>
      </c>
      <c r="J9" s="25">
        <f t="shared" si="1"/>
        <v>1.3010299956639813</v>
      </c>
    </row>
    <row r="10" spans="1:21" ht="16" thickBot="1" x14ac:dyDescent="0.25">
      <c r="A10" s="25" t="s">
        <v>3</v>
      </c>
      <c r="B10" s="25" t="s">
        <v>5</v>
      </c>
      <c r="D10" s="25">
        <v>167</v>
      </c>
      <c r="E10" s="25">
        <v>159</v>
      </c>
      <c r="F10" s="25">
        <v>7</v>
      </c>
      <c r="H10" s="25">
        <f t="shared" si="0"/>
        <v>2.2227164711475833</v>
      </c>
      <c r="I10" s="26"/>
      <c r="J10" s="25">
        <f t="shared" si="1"/>
        <v>0.90308998699194354</v>
      </c>
      <c r="K10" s="26"/>
      <c r="L10" s="41" t="s">
        <v>18</v>
      </c>
    </row>
    <row r="11" spans="1:21" x14ac:dyDescent="0.2">
      <c r="A11" s="25" t="s">
        <v>3</v>
      </c>
      <c r="B11" s="25" t="s">
        <v>5</v>
      </c>
      <c r="D11" s="25">
        <v>106</v>
      </c>
      <c r="E11" s="25">
        <v>235</v>
      </c>
      <c r="F11" s="25">
        <v>21</v>
      </c>
      <c r="H11" s="25">
        <f t="shared" si="0"/>
        <v>2.0253058652647704</v>
      </c>
      <c r="J11" s="25">
        <f t="shared" si="1"/>
        <v>1.3424226808222062</v>
      </c>
      <c r="L11" s="42" t="s">
        <v>3</v>
      </c>
      <c r="M11" s="43" t="s">
        <v>16</v>
      </c>
      <c r="N11" s="44">
        <v>2.4426767770522329E-3</v>
      </c>
      <c r="O11" s="25" t="s">
        <v>71</v>
      </c>
    </row>
    <row r="12" spans="1:21" ht="16" thickBot="1" x14ac:dyDescent="0.25">
      <c r="A12" s="25" t="s">
        <v>3</v>
      </c>
      <c r="B12" s="25" t="s">
        <v>5</v>
      </c>
      <c r="D12" s="25">
        <v>119</v>
      </c>
      <c r="E12" s="25">
        <v>198</v>
      </c>
      <c r="F12" s="25">
        <v>8</v>
      </c>
      <c r="H12" s="25">
        <f t="shared" si="0"/>
        <v>2.0755469613925306</v>
      </c>
      <c r="J12" s="25">
        <f t="shared" si="1"/>
        <v>0.95424250943932487</v>
      </c>
      <c r="L12" s="45" t="s">
        <v>6</v>
      </c>
      <c r="M12" s="46">
        <v>2.4426767770522329E-3</v>
      </c>
      <c r="N12" s="40" t="s">
        <v>16</v>
      </c>
    </row>
    <row r="13" spans="1:21" x14ac:dyDescent="0.2">
      <c r="A13" s="25" t="s">
        <v>3</v>
      </c>
      <c r="B13" s="25" t="s">
        <v>5</v>
      </c>
      <c r="D13" s="25">
        <v>1256</v>
      </c>
      <c r="E13" s="25">
        <v>300</v>
      </c>
      <c r="F13" s="26">
        <v>169</v>
      </c>
      <c r="H13" s="25">
        <f t="shared" si="0"/>
        <v>3.0989896394011773</v>
      </c>
      <c r="J13" s="25">
        <f t="shared" si="1"/>
        <v>2.2304489213782741</v>
      </c>
      <c r="K13" s="26"/>
      <c r="L13" s="26"/>
      <c r="M13" s="26"/>
      <c r="N13" s="26"/>
      <c r="Q13" s="26"/>
      <c r="R13" s="26"/>
      <c r="S13" s="26"/>
      <c r="T13" s="26"/>
      <c r="U13" s="26">
        <v>6</v>
      </c>
    </row>
    <row r="14" spans="1:21" ht="16" thickBot="1" x14ac:dyDescent="0.25">
      <c r="D14" s="64">
        <f>AVERAGE(D3:D13)</f>
        <v>270.5</v>
      </c>
      <c r="L14" s="25" t="s">
        <v>18</v>
      </c>
    </row>
    <row r="15" spans="1:21" x14ac:dyDescent="0.2">
      <c r="A15" s="25" t="s">
        <v>6</v>
      </c>
      <c r="B15" s="25" t="s">
        <v>4</v>
      </c>
      <c r="D15" s="25">
        <v>34</v>
      </c>
      <c r="E15" s="25">
        <v>207</v>
      </c>
      <c r="F15" s="25">
        <v>5</v>
      </c>
      <c r="H15" s="25">
        <f t="shared" si="0"/>
        <v>1.5314789170422551</v>
      </c>
      <c r="J15" s="25">
        <f t="shared" si="1"/>
        <v>0.77815125038364363</v>
      </c>
      <c r="L15" s="27"/>
      <c r="M15" s="28" t="s">
        <v>19</v>
      </c>
      <c r="N15" s="28" t="s">
        <v>20</v>
      </c>
      <c r="O15" s="29" t="s">
        <v>21</v>
      </c>
      <c r="P15" s="70" t="s">
        <v>72</v>
      </c>
    </row>
    <row r="16" spans="1:21" x14ac:dyDescent="0.2">
      <c r="A16" s="25" t="s">
        <v>6</v>
      </c>
      <c r="B16" s="25" t="s">
        <v>4</v>
      </c>
      <c r="D16" s="25">
        <v>50</v>
      </c>
      <c r="E16" s="25">
        <v>150</v>
      </c>
      <c r="F16" s="25">
        <v>3</v>
      </c>
      <c r="H16" s="25">
        <f t="shared" si="0"/>
        <v>1.6989700043360187</v>
      </c>
      <c r="J16" s="25">
        <f t="shared" si="1"/>
        <v>0.6020599913279624</v>
      </c>
      <c r="L16" s="30" t="s">
        <v>22</v>
      </c>
      <c r="M16" s="32" t="s">
        <v>4</v>
      </c>
      <c r="N16" s="47" t="s">
        <v>16</v>
      </c>
      <c r="O16" s="35">
        <v>6.6773646270391618E-3</v>
      </c>
    </row>
    <row r="17" spans="1:18" ht="16" thickBot="1" x14ac:dyDescent="0.25">
      <c r="A17" s="25" t="s">
        <v>6</v>
      </c>
      <c r="B17" s="25" t="s">
        <v>4</v>
      </c>
      <c r="D17" s="25">
        <v>11</v>
      </c>
      <c r="E17" s="25">
        <v>127</v>
      </c>
      <c r="F17" s="25">
        <v>0</v>
      </c>
      <c r="H17" s="25">
        <f t="shared" si="0"/>
        <v>1.0413926851582251</v>
      </c>
      <c r="J17" s="25">
        <f t="shared" si="1"/>
        <v>0</v>
      </c>
      <c r="L17" s="36" t="s">
        <v>23</v>
      </c>
      <c r="M17" s="38" t="s">
        <v>5</v>
      </c>
      <c r="N17" s="46">
        <v>6.6773646270391618E-3</v>
      </c>
      <c r="O17" s="40" t="s">
        <v>16</v>
      </c>
    </row>
    <row r="18" spans="1:18" x14ac:dyDescent="0.2">
      <c r="A18" s="25" t="s">
        <v>6</v>
      </c>
      <c r="B18" s="25" t="s">
        <v>4</v>
      </c>
      <c r="D18" s="25">
        <v>51</v>
      </c>
      <c r="E18" s="25">
        <v>256</v>
      </c>
      <c r="F18" s="25">
        <v>21</v>
      </c>
      <c r="H18" s="25">
        <f t="shared" si="0"/>
        <v>1.7075701760979363</v>
      </c>
      <c r="I18" s="26"/>
      <c r="J18" s="25">
        <f t="shared" si="1"/>
        <v>1.3424226808222062</v>
      </c>
      <c r="K18" s="26"/>
      <c r="L18" s="26"/>
      <c r="M18" s="26"/>
    </row>
    <row r="19" spans="1:18" x14ac:dyDescent="0.2">
      <c r="A19" s="25" t="s">
        <v>6</v>
      </c>
      <c r="B19" s="25" t="s">
        <v>4</v>
      </c>
      <c r="D19" s="25">
        <v>34</v>
      </c>
      <c r="E19" s="25">
        <v>154</v>
      </c>
      <c r="F19" s="25">
        <v>6</v>
      </c>
      <c r="H19" s="25">
        <f t="shared" si="0"/>
        <v>1.5314789170422551</v>
      </c>
      <c r="J19" s="25">
        <f t="shared" si="1"/>
        <v>0.84509804001425681</v>
      </c>
    </row>
    <row r="20" spans="1:18" ht="16" thickBot="1" x14ac:dyDescent="0.25">
      <c r="I20" s="26"/>
      <c r="K20" s="26"/>
      <c r="L20" s="26" t="s">
        <v>1</v>
      </c>
      <c r="M20" s="26"/>
    </row>
    <row r="21" spans="1:18" x14ac:dyDescent="0.2">
      <c r="A21" s="25" t="s">
        <v>6</v>
      </c>
      <c r="B21" s="25" t="s">
        <v>5</v>
      </c>
      <c r="D21" s="25">
        <v>149</v>
      </c>
      <c r="E21" s="25">
        <v>182</v>
      </c>
      <c r="F21" s="25">
        <v>37</v>
      </c>
      <c r="H21" s="25">
        <f t="shared" si="0"/>
        <v>2.173186268412274</v>
      </c>
      <c r="I21" s="26"/>
      <c r="J21" s="25">
        <f t="shared" si="1"/>
        <v>1.5797835966168101</v>
      </c>
      <c r="K21" s="26"/>
      <c r="L21" s="27"/>
      <c r="M21" s="28" t="s">
        <v>9</v>
      </c>
      <c r="N21" s="28" t="s">
        <v>10</v>
      </c>
      <c r="O21" s="28" t="s">
        <v>11</v>
      </c>
      <c r="P21" s="28" t="s">
        <v>12</v>
      </c>
      <c r="Q21" s="29" t="s">
        <v>13</v>
      </c>
    </row>
    <row r="22" spans="1:18" x14ac:dyDescent="0.2">
      <c r="A22" s="25" t="s">
        <v>6</v>
      </c>
      <c r="B22" s="25" t="s">
        <v>5</v>
      </c>
      <c r="D22" s="25">
        <v>74</v>
      </c>
      <c r="E22" s="25">
        <v>154</v>
      </c>
      <c r="F22" s="25">
        <v>9</v>
      </c>
      <c r="H22" s="25">
        <f t="shared" si="0"/>
        <v>1.8692317197309762</v>
      </c>
      <c r="I22" s="26"/>
      <c r="J22" s="25">
        <f t="shared" si="1"/>
        <v>1</v>
      </c>
      <c r="K22" s="26"/>
      <c r="L22" s="30" t="s">
        <v>14</v>
      </c>
      <c r="M22" s="48">
        <v>368018.44999999995</v>
      </c>
      <c r="N22" s="32">
        <v>1</v>
      </c>
      <c r="O22" s="48">
        <v>368018.44999999995</v>
      </c>
      <c r="P22" s="33">
        <v>106.24242555464134</v>
      </c>
      <c r="Q22" s="34">
        <v>1.7996000356568231E-8</v>
      </c>
    </row>
    <row r="23" spans="1:18" x14ac:dyDescent="0.2">
      <c r="A23" s="25" t="s">
        <v>6</v>
      </c>
      <c r="B23" s="25" t="s">
        <v>5</v>
      </c>
      <c r="D23" s="25">
        <v>89</v>
      </c>
      <c r="E23" s="25">
        <v>148</v>
      </c>
      <c r="F23" s="25">
        <v>0</v>
      </c>
      <c r="H23" s="25">
        <f t="shared" si="0"/>
        <v>1.9493900066449128</v>
      </c>
      <c r="I23" s="26"/>
      <c r="J23" s="25">
        <f t="shared" si="1"/>
        <v>0</v>
      </c>
      <c r="K23" s="26"/>
      <c r="L23" s="30" t="s">
        <v>68</v>
      </c>
      <c r="M23" s="48">
        <v>9636.0500000000011</v>
      </c>
      <c r="N23" s="32">
        <v>1</v>
      </c>
      <c r="O23" s="48">
        <v>9636.0500000000011</v>
      </c>
      <c r="P23" s="33">
        <v>2.7818097836285163</v>
      </c>
      <c r="Q23" s="34">
        <v>0.11478964274823222</v>
      </c>
    </row>
    <row r="24" spans="1:18" x14ac:dyDescent="0.2">
      <c r="A24" s="25" t="s">
        <v>6</v>
      </c>
      <c r="B24" s="25" t="s">
        <v>5</v>
      </c>
      <c r="D24" s="25">
        <v>76</v>
      </c>
      <c r="E24" s="25">
        <v>66</v>
      </c>
      <c r="F24" s="25">
        <v>1</v>
      </c>
      <c r="H24" s="25">
        <f t="shared" si="0"/>
        <v>1.8808135922807914</v>
      </c>
      <c r="I24" s="26"/>
      <c r="J24" s="25">
        <f t="shared" si="1"/>
        <v>0.3010299956639812</v>
      </c>
      <c r="K24" s="26"/>
      <c r="L24" s="30" t="s">
        <v>69</v>
      </c>
      <c r="M24" s="48">
        <v>14098.049999999996</v>
      </c>
      <c r="N24" s="32">
        <v>1</v>
      </c>
      <c r="O24" s="48">
        <v>14098.049999999996</v>
      </c>
      <c r="P24" s="33">
        <v>4.069934612220151</v>
      </c>
      <c r="Q24" s="34">
        <v>6.0750112554333158E-2</v>
      </c>
    </row>
    <row r="25" spans="1:18" x14ac:dyDescent="0.2">
      <c r="A25" s="25" t="s">
        <v>6</v>
      </c>
      <c r="B25" s="25" t="s">
        <v>5</v>
      </c>
      <c r="D25" s="25">
        <v>272</v>
      </c>
      <c r="E25" s="25">
        <v>132</v>
      </c>
      <c r="F25" s="25">
        <v>10</v>
      </c>
      <c r="H25" s="25">
        <f t="shared" si="0"/>
        <v>2.4345689040341987</v>
      </c>
      <c r="J25" s="25">
        <f t="shared" si="1"/>
        <v>1.0413926851582251</v>
      </c>
      <c r="L25" s="71" t="s">
        <v>70</v>
      </c>
      <c r="M25" s="72">
        <v>45601.25</v>
      </c>
      <c r="N25" s="73">
        <v>1</v>
      </c>
      <c r="O25" s="72">
        <v>45601.25</v>
      </c>
      <c r="P25" s="74">
        <v>13.164523159976325</v>
      </c>
      <c r="Q25" s="75">
        <v>2.2600017304600373E-3</v>
      </c>
    </row>
    <row r="26" spans="1:18" ht="16" thickBot="1" x14ac:dyDescent="0.25">
      <c r="D26" s="64">
        <f>AVERAGE(D15:D25)</f>
        <v>84</v>
      </c>
      <c r="L26" s="36" t="s">
        <v>15</v>
      </c>
      <c r="M26" s="49">
        <v>55423.200000000012</v>
      </c>
      <c r="N26" s="38">
        <v>16</v>
      </c>
      <c r="O26" s="49">
        <v>3463.9500000000007</v>
      </c>
      <c r="P26" s="39" t="s">
        <v>16</v>
      </c>
      <c r="Q26" s="40" t="s">
        <v>16</v>
      </c>
    </row>
    <row r="27" spans="1:18" x14ac:dyDescent="0.2">
      <c r="O27" s="65" t="s">
        <v>3</v>
      </c>
      <c r="P27" s="65" t="s">
        <v>3</v>
      </c>
      <c r="Q27" s="65" t="s">
        <v>6</v>
      </c>
      <c r="R27" s="65" t="s">
        <v>6</v>
      </c>
    </row>
    <row r="28" spans="1:18" ht="16" thickBot="1" x14ac:dyDescent="0.25">
      <c r="O28" s="66" t="s">
        <v>4</v>
      </c>
      <c r="P28" s="66" t="s">
        <v>5</v>
      </c>
      <c r="Q28" s="66" t="s">
        <v>4</v>
      </c>
      <c r="R28" s="67" t="s">
        <v>5</v>
      </c>
    </row>
    <row r="29" spans="1:18" x14ac:dyDescent="0.2">
      <c r="J29" s="26"/>
      <c r="K29" s="26"/>
      <c r="L29" s="27"/>
      <c r="M29" s="28" t="s">
        <v>24</v>
      </c>
      <c r="N29" s="28" t="s">
        <v>19</v>
      </c>
      <c r="O29" s="28" t="s">
        <v>25</v>
      </c>
      <c r="P29" s="28" t="s">
        <v>26</v>
      </c>
      <c r="Q29" s="28" t="s">
        <v>27</v>
      </c>
      <c r="R29" s="29" t="s">
        <v>28</v>
      </c>
    </row>
    <row r="30" spans="1:18" x14ac:dyDescent="0.2">
      <c r="L30" s="30" t="s">
        <v>22</v>
      </c>
      <c r="M30" s="32" t="s">
        <v>3</v>
      </c>
      <c r="N30" s="32" t="s">
        <v>4</v>
      </c>
      <c r="O30" s="68" t="s">
        <v>16</v>
      </c>
      <c r="P30" s="50">
        <v>5.323141244875651E-3</v>
      </c>
      <c r="Q30" s="50">
        <v>4.8647024363310809E-3</v>
      </c>
      <c r="R30" s="35">
        <v>1.9254912388076195E-2</v>
      </c>
    </row>
    <row r="31" spans="1:18" x14ac:dyDescent="0.2">
      <c r="L31" s="30" t="s">
        <v>23</v>
      </c>
      <c r="M31" s="32" t="s">
        <v>3</v>
      </c>
      <c r="N31" s="32" t="s">
        <v>5</v>
      </c>
      <c r="O31" s="50">
        <v>5.323141244875651E-3</v>
      </c>
      <c r="P31" s="68" t="s">
        <v>16</v>
      </c>
      <c r="Q31" s="47">
        <v>0.8080601415371651</v>
      </c>
      <c r="R31" s="34">
        <v>0.37123468833228346</v>
      </c>
    </row>
    <row r="32" spans="1:18" x14ac:dyDescent="0.2">
      <c r="L32" s="30" t="s">
        <v>29</v>
      </c>
      <c r="M32" s="32" t="s">
        <v>6</v>
      </c>
      <c r="N32" s="32" t="s">
        <v>4</v>
      </c>
      <c r="O32" s="50">
        <v>4.8647024363310809E-3</v>
      </c>
      <c r="P32" s="47">
        <v>0.8080601415371651</v>
      </c>
      <c r="Q32" s="68" t="s">
        <v>16</v>
      </c>
      <c r="R32" s="34">
        <v>0.27157870995460465</v>
      </c>
    </row>
    <row r="33" spans="12:18" ht="16" thickBot="1" x14ac:dyDescent="0.25">
      <c r="L33" s="36" t="s">
        <v>30</v>
      </c>
      <c r="M33" s="38" t="s">
        <v>6</v>
      </c>
      <c r="N33" s="38" t="s">
        <v>5</v>
      </c>
      <c r="O33" s="46">
        <v>1.9254912388076195E-2</v>
      </c>
      <c r="P33" s="51">
        <v>0.37123468833228346</v>
      </c>
      <c r="Q33" s="51">
        <v>0.27157870995460465</v>
      </c>
      <c r="R33" s="69" t="s">
        <v>16</v>
      </c>
    </row>
    <row r="35" spans="12:18" ht="16" thickBot="1" x14ac:dyDescent="0.25">
      <c r="L35" s="26" t="s">
        <v>31</v>
      </c>
      <c r="N35" s="76" t="s">
        <v>73</v>
      </c>
    </row>
    <row r="36" spans="12:18" x14ac:dyDescent="0.2">
      <c r="L36" s="27"/>
      <c r="M36" s="28" t="s">
        <v>9</v>
      </c>
      <c r="N36" s="28" t="s">
        <v>10</v>
      </c>
      <c r="O36" s="28" t="s">
        <v>11</v>
      </c>
      <c r="P36" s="28" t="s">
        <v>12</v>
      </c>
      <c r="Q36" s="29" t="s">
        <v>13</v>
      </c>
    </row>
    <row r="37" spans="12:18" x14ac:dyDescent="0.2">
      <c r="L37" s="30" t="s">
        <v>14</v>
      </c>
      <c r="M37" s="31">
        <v>14.343395997232205</v>
      </c>
      <c r="N37" s="32">
        <v>1</v>
      </c>
      <c r="O37" s="31">
        <v>14.343395997232205</v>
      </c>
      <c r="P37" s="31">
        <v>52.47079816702135</v>
      </c>
      <c r="Q37" s="34">
        <v>1.962046706105447E-6</v>
      </c>
    </row>
    <row r="38" spans="12:18" x14ac:dyDescent="0.2">
      <c r="L38" s="30" t="s">
        <v>68</v>
      </c>
      <c r="M38" s="31">
        <v>0.1915510075135026</v>
      </c>
      <c r="N38" s="32">
        <v>1</v>
      </c>
      <c r="O38" s="31">
        <v>0.1915510075135026</v>
      </c>
      <c r="P38" s="31">
        <v>0.70072905021028897</v>
      </c>
      <c r="Q38" s="34">
        <v>0.41486769472589669</v>
      </c>
    </row>
    <row r="39" spans="12:18" x14ac:dyDescent="0.2">
      <c r="L39" s="30" t="s">
        <v>69</v>
      </c>
      <c r="M39" s="31">
        <v>0.95471611799548772</v>
      </c>
      <c r="N39" s="32">
        <v>1</v>
      </c>
      <c r="O39" s="31">
        <v>0.95471611799548772</v>
      </c>
      <c r="P39" s="31">
        <v>3.4925283206159805</v>
      </c>
      <c r="Q39" s="34">
        <v>8.0065720274471119E-2</v>
      </c>
    </row>
    <row r="40" spans="12:18" x14ac:dyDescent="0.2">
      <c r="L40" s="30" t="s">
        <v>70</v>
      </c>
      <c r="M40" s="31">
        <v>0.67005688410156805</v>
      </c>
      <c r="N40" s="32">
        <v>1</v>
      </c>
      <c r="O40" s="31">
        <v>0.67005688410156805</v>
      </c>
      <c r="P40" s="31">
        <v>2.4511921397764511</v>
      </c>
      <c r="Q40" s="34">
        <v>0.13699737450425609</v>
      </c>
    </row>
    <row r="41" spans="12:18" ht="16" thickBot="1" x14ac:dyDescent="0.25">
      <c r="L41" s="36" t="s">
        <v>15</v>
      </c>
      <c r="M41" s="37">
        <v>4.3737534776049163</v>
      </c>
      <c r="N41" s="38">
        <v>16</v>
      </c>
      <c r="O41" s="37">
        <v>0.27335959235030727</v>
      </c>
      <c r="P41" s="37" t="s">
        <v>16</v>
      </c>
      <c r="Q41" s="40" t="s">
        <v>16</v>
      </c>
    </row>
  </sheetData>
  <phoneticPr fontId="2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U47"/>
  <sheetViews>
    <sheetView workbookViewId="0">
      <selection activeCell="L5" sqref="L5:L7"/>
    </sheetView>
  </sheetViews>
  <sheetFormatPr baseColWidth="10" defaultColWidth="9.1640625" defaultRowHeight="15" x14ac:dyDescent="0.2"/>
  <cols>
    <col min="1" max="10" width="9.1640625" style="25"/>
    <col min="11" max="11" width="10.6640625" style="25" customWidth="1"/>
    <col min="12" max="16384" width="9.1640625" style="25"/>
  </cols>
  <sheetData>
    <row r="2" spans="1:21" ht="16" thickBot="1" x14ac:dyDescent="0.25">
      <c r="C2" s="26"/>
      <c r="D2" s="26" t="s">
        <v>0</v>
      </c>
      <c r="E2" s="26" t="s">
        <v>1</v>
      </c>
      <c r="F2" s="25" t="s">
        <v>2</v>
      </c>
      <c r="H2" s="26" t="s">
        <v>8</v>
      </c>
      <c r="J2" s="25" t="s">
        <v>42</v>
      </c>
      <c r="K2" s="26"/>
      <c r="L2" s="25" t="s">
        <v>17</v>
      </c>
      <c r="O2" s="26"/>
      <c r="P2" s="26"/>
      <c r="Q2" s="26"/>
      <c r="R2" s="26"/>
      <c r="S2" s="26"/>
    </row>
    <row r="3" spans="1:21" x14ac:dyDescent="0.2">
      <c r="A3" s="25" t="s">
        <v>3</v>
      </c>
      <c r="B3" s="25" t="s">
        <v>4</v>
      </c>
      <c r="D3" s="25">
        <v>208</v>
      </c>
      <c r="E3" s="25">
        <v>122</v>
      </c>
      <c r="F3" s="25">
        <v>5</v>
      </c>
      <c r="H3" s="25">
        <f>LOG(D3)</f>
        <v>2.3180633349627615</v>
      </c>
      <c r="J3" s="25">
        <f>LOG(F3)</f>
        <v>0.69897000433601886</v>
      </c>
      <c r="L3" s="27"/>
      <c r="M3" s="28" t="s">
        <v>9</v>
      </c>
      <c r="N3" s="28" t="s">
        <v>10</v>
      </c>
      <c r="O3" s="28" t="s">
        <v>11</v>
      </c>
      <c r="P3" s="28" t="s">
        <v>12</v>
      </c>
      <c r="Q3" s="29" t="s">
        <v>13</v>
      </c>
    </row>
    <row r="4" spans="1:21" x14ac:dyDescent="0.2">
      <c r="A4" s="25" t="s">
        <v>3</v>
      </c>
      <c r="B4" s="25" t="s">
        <v>4</v>
      </c>
      <c r="D4" s="25">
        <v>219</v>
      </c>
      <c r="E4" s="25">
        <v>52</v>
      </c>
      <c r="F4" s="25">
        <v>5</v>
      </c>
      <c r="H4" s="25">
        <f t="shared" ref="H4:J7" si="0">LOG(D4)</f>
        <v>2.3404441148401185</v>
      </c>
      <c r="I4" s="26"/>
      <c r="J4" s="25">
        <f t="shared" si="0"/>
        <v>0.69897000433601886</v>
      </c>
      <c r="K4" s="26"/>
      <c r="L4" s="30" t="s">
        <v>14</v>
      </c>
      <c r="M4" s="31">
        <v>83.991065286455807</v>
      </c>
      <c r="N4" s="32">
        <v>1</v>
      </c>
      <c r="O4" s="31">
        <v>83.991065286455807</v>
      </c>
      <c r="P4" s="52">
        <v>1636.9889185430111</v>
      </c>
      <c r="Q4" s="34">
        <v>0</v>
      </c>
    </row>
    <row r="5" spans="1:21" x14ac:dyDescent="0.2">
      <c r="A5" s="25" t="s">
        <v>3</v>
      </c>
      <c r="B5" s="25" t="s">
        <v>4</v>
      </c>
      <c r="D5" s="25">
        <v>206</v>
      </c>
      <c r="E5" s="25">
        <v>96</v>
      </c>
      <c r="F5" s="25">
        <v>16</v>
      </c>
      <c r="H5" s="25">
        <f t="shared" si="0"/>
        <v>2.3138672203691533</v>
      </c>
      <c r="I5" s="26"/>
      <c r="J5" s="25">
        <f t="shared" si="0"/>
        <v>1.2041199826559248</v>
      </c>
      <c r="K5" s="26"/>
      <c r="L5" s="30" t="s">
        <v>68</v>
      </c>
      <c r="M5" s="31">
        <v>0.64398214851068547</v>
      </c>
      <c r="N5" s="32">
        <v>1</v>
      </c>
      <c r="O5" s="31">
        <v>0.64398214851068547</v>
      </c>
      <c r="P5" s="52">
        <v>12.551235506492715</v>
      </c>
      <c r="Q5" s="35">
        <v>2.7075369022561135E-3</v>
      </c>
    </row>
    <row r="6" spans="1:21" x14ac:dyDescent="0.2">
      <c r="A6" s="25" t="s">
        <v>3</v>
      </c>
      <c r="B6" s="25" t="s">
        <v>4</v>
      </c>
      <c r="D6" s="25">
        <v>89</v>
      </c>
      <c r="E6" s="25">
        <v>9</v>
      </c>
      <c r="F6" s="25">
        <v>3</v>
      </c>
      <c r="H6" s="25">
        <f t="shared" si="0"/>
        <v>1.9493900066449128</v>
      </c>
      <c r="I6" s="26"/>
      <c r="J6" s="25">
        <f t="shared" si="0"/>
        <v>0.47712125471966244</v>
      </c>
      <c r="K6" s="26"/>
      <c r="L6" s="30" t="s">
        <v>69</v>
      </c>
      <c r="M6" s="31">
        <v>0.33806664090230959</v>
      </c>
      <c r="N6" s="32">
        <v>1</v>
      </c>
      <c r="O6" s="31">
        <v>0.33806664090230959</v>
      </c>
      <c r="P6" s="52">
        <v>6.588931132123431</v>
      </c>
      <c r="Q6" s="35">
        <v>2.0684093065266085E-2</v>
      </c>
    </row>
    <row r="7" spans="1:21" x14ac:dyDescent="0.2">
      <c r="A7" s="25" t="s">
        <v>3</v>
      </c>
      <c r="B7" s="25" t="s">
        <v>4</v>
      </c>
      <c r="D7" s="25">
        <v>56</v>
      </c>
      <c r="E7" s="25">
        <v>64</v>
      </c>
      <c r="F7" s="25">
        <v>11</v>
      </c>
      <c r="H7" s="25">
        <f t="shared" si="0"/>
        <v>1.7481880270062005</v>
      </c>
      <c r="I7" s="26"/>
      <c r="J7" s="25">
        <f t="shared" si="0"/>
        <v>1.0413926851582251</v>
      </c>
      <c r="K7" s="26"/>
      <c r="L7" s="30" t="s">
        <v>70</v>
      </c>
      <c r="M7" s="31">
        <v>2.4895120869346636E-2</v>
      </c>
      <c r="N7" s="32">
        <v>1</v>
      </c>
      <c r="O7" s="31">
        <v>2.4895120869346636E-2</v>
      </c>
      <c r="P7" s="52">
        <v>0.48520681158071977</v>
      </c>
      <c r="Q7" s="34">
        <v>0.49606931548782485</v>
      </c>
    </row>
    <row r="8" spans="1:21" ht="16" thickBot="1" x14ac:dyDescent="0.25">
      <c r="I8" s="26"/>
      <c r="L8" s="36" t="s">
        <v>15</v>
      </c>
      <c r="M8" s="37">
        <v>0.82093227960234583</v>
      </c>
      <c r="N8" s="38">
        <v>16</v>
      </c>
      <c r="O8" s="37">
        <v>5.1308267475146614E-2</v>
      </c>
      <c r="P8" s="53" t="s">
        <v>16</v>
      </c>
      <c r="Q8" s="40" t="s">
        <v>16</v>
      </c>
    </row>
    <row r="9" spans="1:21" x14ac:dyDescent="0.2">
      <c r="A9" s="25" t="s">
        <v>3</v>
      </c>
      <c r="B9" s="25" t="s">
        <v>5</v>
      </c>
      <c r="D9" s="25">
        <v>242</v>
      </c>
      <c r="E9" s="25">
        <v>41</v>
      </c>
      <c r="F9" s="25">
        <v>29</v>
      </c>
      <c r="H9" s="25">
        <f>LOG(D9)</f>
        <v>2.3838153659804311</v>
      </c>
      <c r="I9" s="26"/>
      <c r="J9" s="25">
        <f>LOG(F9)</f>
        <v>1.4623979978989561</v>
      </c>
      <c r="K9" s="26"/>
      <c r="L9" s="26"/>
      <c r="M9" s="26"/>
    </row>
    <row r="10" spans="1:21" ht="16" thickBot="1" x14ac:dyDescent="0.25">
      <c r="A10" s="25" t="s">
        <v>3</v>
      </c>
      <c r="B10" s="25" t="s">
        <v>5</v>
      </c>
      <c r="D10" s="25">
        <v>218</v>
      </c>
      <c r="E10" s="25">
        <v>145</v>
      </c>
      <c r="F10" s="25">
        <v>32</v>
      </c>
      <c r="H10" s="25">
        <f t="shared" ref="H10:J13" si="1">LOG(D10)</f>
        <v>2.3384564936046046</v>
      </c>
      <c r="I10" s="26"/>
      <c r="J10" s="25">
        <f t="shared" si="1"/>
        <v>1.505149978319906</v>
      </c>
      <c r="K10" s="26"/>
      <c r="L10" s="41" t="s">
        <v>18</v>
      </c>
    </row>
    <row r="11" spans="1:21" x14ac:dyDescent="0.2">
      <c r="A11" s="25" t="s">
        <v>3</v>
      </c>
      <c r="B11" s="25" t="s">
        <v>5</v>
      </c>
      <c r="D11" s="25">
        <v>133</v>
      </c>
      <c r="E11" s="25">
        <v>200</v>
      </c>
      <c r="F11" s="25">
        <v>21</v>
      </c>
      <c r="H11" s="25">
        <f t="shared" si="1"/>
        <v>2.1238516409670858</v>
      </c>
      <c r="J11" s="25">
        <f t="shared" si="1"/>
        <v>1.3222192947339193</v>
      </c>
      <c r="L11" s="27"/>
      <c r="M11" s="28" t="s">
        <v>24</v>
      </c>
      <c r="N11" s="28" t="s">
        <v>32</v>
      </c>
      <c r="O11" s="29" t="s">
        <v>33</v>
      </c>
    </row>
    <row r="12" spans="1:21" x14ac:dyDescent="0.2">
      <c r="A12" s="25" t="s">
        <v>3</v>
      </c>
      <c r="B12" s="25" t="s">
        <v>5</v>
      </c>
      <c r="D12" s="25">
        <v>120</v>
      </c>
      <c r="E12" s="25">
        <v>124</v>
      </c>
      <c r="F12" s="25">
        <v>22</v>
      </c>
      <c r="H12" s="25">
        <f t="shared" si="1"/>
        <v>2.0791812460476247</v>
      </c>
      <c r="J12" s="25">
        <f t="shared" si="1"/>
        <v>1.3424226808222062</v>
      </c>
      <c r="L12" s="30" t="s">
        <v>22</v>
      </c>
      <c r="M12" s="32" t="s">
        <v>3</v>
      </c>
      <c r="N12" s="47" t="s">
        <v>16</v>
      </c>
      <c r="O12" s="35">
        <v>2.8465943248751069E-3</v>
      </c>
    </row>
    <row r="13" spans="1:21" ht="16" thickBot="1" x14ac:dyDescent="0.25">
      <c r="A13" s="25" t="s">
        <v>3</v>
      </c>
      <c r="B13" s="25" t="s">
        <v>5</v>
      </c>
      <c r="D13" s="25">
        <v>492</v>
      </c>
      <c r="E13" s="25">
        <v>331</v>
      </c>
      <c r="F13" s="26">
        <v>247</v>
      </c>
      <c r="H13" s="25">
        <f t="shared" si="1"/>
        <v>2.6919651027673601</v>
      </c>
      <c r="J13" s="25">
        <f t="shared" si="1"/>
        <v>2.3926969532596658</v>
      </c>
      <c r="K13" s="26"/>
      <c r="L13" s="36" t="s">
        <v>23</v>
      </c>
      <c r="M13" s="38" t="s">
        <v>6</v>
      </c>
      <c r="N13" s="46">
        <v>2.8465943248751069E-3</v>
      </c>
      <c r="O13" s="40" t="s">
        <v>16</v>
      </c>
      <c r="S13" s="26"/>
      <c r="T13" s="26"/>
      <c r="U13" s="26">
        <v>6</v>
      </c>
    </row>
    <row r="14" spans="1:21" x14ac:dyDescent="0.2">
      <c r="L14" s="26"/>
      <c r="M14" s="26"/>
      <c r="N14" s="26"/>
      <c r="Q14" s="26"/>
      <c r="R14" s="26"/>
    </row>
    <row r="15" spans="1:21" ht="16" thickBot="1" x14ac:dyDescent="0.25">
      <c r="A15" s="25" t="s">
        <v>6</v>
      </c>
      <c r="B15" s="25" t="s">
        <v>4</v>
      </c>
      <c r="D15" s="25">
        <v>36</v>
      </c>
      <c r="E15" s="25">
        <v>300</v>
      </c>
      <c r="F15" s="25">
        <v>12</v>
      </c>
      <c r="H15" s="25">
        <f>LOG(D15)</f>
        <v>1.5563025007672873</v>
      </c>
      <c r="I15" s="26"/>
      <c r="J15" s="25">
        <f>LOG(F15)</f>
        <v>1.0791812460476249</v>
      </c>
      <c r="K15" s="26"/>
      <c r="L15" s="41" t="s">
        <v>18</v>
      </c>
    </row>
    <row r="16" spans="1:21" x14ac:dyDescent="0.2">
      <c r="A16" s="25" t="s">
        <v>6</v>
      </c>
      <c r="B16" s="25" t="s">
        <v>4</v>
      </c>
      <c r="D16" s="25">
        <v>62</v>
      </c>
      <c r="E16" s="25">
        <v>158</v>
      </c>
      <c r="F16" s="25">
        <v>7</v>
      </c>
      <c r="H16" s="25">
        <f t="shared" ref="H16:J19" si="2">LOG(D16)</f>
        <v>1.7923916894982539</v>
      </c>
      <c r="J16" s="25">
        <f t="shared" si="2"/>
        <v>0.84509804001425681</v>
      </c>
      <c r="L16" s="27"/>
      <c r="M16" s="28" t="s">
        <v>19</v>
      </c>
      <c r="N16" s="28" t="s">
        <v>34</v>
      </c>
      <c r="O16" s="29" t="s">
        <v>35</v>
      </c>
    </row>
    <row r="17" spans="1:18" x14ac:dyDescent="0.2">
      <c r="A17" s="25" t="s">
        <v>6</v>
      </c>
      <c r="B17" s="25" t="s">
        <v>4</v>
      </c>
      <c r="D17" s="25">
        <v>26</v>
      </c>
      <c r="E17" s="25">
        <v>207</v>
      </c>
      <c r="F17" s="25">
        <v>17</v>
      </c>
      <c r="H17" s="25">
        <f t="shared" si="2"/>
        <v>1.414973347970818</v>
      </c>
      <c r="J17" s="25">
        <f t="shared" si="2"/>
        <v>1.2304489213782739</v>
      </c>
      <c r="L17" s="30" t="s">
        <v>22</v>
      </c>
      <c r="M17" s="32" t="s">
        <v>4</v>
      </c>
      <c r="N17" s="50" t="s">
        <v>16</v>
      </c>
      <c r="O17" s="35">
        <v>2.0825393209346732E-2</v>
      </c>
    </row>
    <row r="18" spans="1:18" ht="16" thickBot="1" x14ac:dyDescent="0.25">
      <c r="A18" s="25" t="s">
        <v>6</v>
      </c>
      <c r="B18" s="25" t="s">
        <v>4</v>
      </c>
      <c r="D18" s="25">
        <v>87</v>
      </c>
      <c r="E18" s="25">
        <v>217</v>
      </c>
      <c r="F18" s="25">
        <v>74</v>
      </c>
      <c r="H18" s="25">
        <f t="shared" si="2"/>
        <v>1.9395192526186185</v>
      </c>
      <c r="I18" s="26"/>
      <c r="J18" s="25">
        <f t="shared" si="2"/>
        <v>1.8692317197309762</v>
      </c>
      <c r="K18" s="26"/>
      <c r="L18" s="36" t="s">
        <v>23</v>
      </c>
      <c r="M18" s="38" t="s">
        <v>5</v>
      </c>
      <c r="N18" s="46">
        <v>2.0825393209346732E-2</v>
      </c>
      <c r="O18" s="54" t="s">
        <v>16</v>
      </c>
    </row>
    <row r="19" spans="1:18" x14ac:dyDescent="0.2">
      <c r="A19" s="25" t="s">
        <v>6</v>
      </c>
      <c r="B19" s="25" t="s">
        <v>4</v>
      </c>
      <c r="D19" s="25">
        <v>66</v>
      </c>
      <c r="E19" s="25">
        <v>116</v>
      </c>
      <c r="F19" s="25">
        <v>20</v>
      </c>
      <c r="H19" s="25">
        <f t="shared" si="2"/>
        <v>1.8195439355418688</v>
      </c>
      <c r="J19" s="25">
        <f t="shared" si="2"/>
        <v>1.3010299956639813</v>
      </c>
    </row>
    <row r="20" spans="1:18" ht="16" thickBot="1" x14ac:dyDescent="0.25">
      <c r="I20" s="26"/>
      <c r="K20" s="26"/>
      <c r="L20" s="26" t="s">
        <v>1</v>
      </c>
      <c r="M20" s="26"/>
    </row>
    <row r="21" spans="1:18" x14ac:dyDescent="0.2">
      <c r="A21" s="25" t="s">
        <v>6</v>
      </c>
      <c r="B21" s="25" t="s">
        <v>5</v>
      </c>
      <c r="D21" s="25">
        <v>176</v>
      </c>
      <c r="E21" s="25">
        <v>115</v>
      </c>
      <c r="F21" s="25">
        <v>93</v>
      </c>
      <c r="H21" s="25">
        <f>LOG(D21)</f>
        <v>2.2455126678141499</v>
      </c>
      <c r="I21" s="26"/>
      <c r="J21" s="25">
        <f>LOG(F21)</f>
        <v>1.968482948553935</v>
      </c>
      <c r="K21" s="26"/>
      <c r="L21" s="27"/>
      <c r="M21" s="28" t="s">
        <v>9</v>
      </c>
      <c r="N21" s="28" t="s">
        <v>10</v>
      </c>
      <c r="O21" s="28" t="s">
        <v>11</v>
      </c>
      <c r="P21" s="28" t="s">
        <v>12</v>
      </c>
      <c r="Q21" s="29" t="s">
        <v>13</v>
      </c>
    </row>
    <row r="22" spans="1:18" x14ac:dyDescent="0.2">
      <c r="A22" s="25" t="s">
        <v>6</v>
      </c>
      <c r="B22" s="25" t="s">
        <v>5</v>
      </c>
      <c r="D22" s="25">
        <v>71</v>
      </c>
      <c r="E22" s="25">
        <v>199</v>
      </c>
      <c r="F22" s="25">
        <v>16</v>
      </c>
      <c r="H22" s="25">
        <f t="shared" ref="H22:J25" si="3">LOG(D22)</f>
        <v>1.8512583487190752</v>
      </c>
      <c r="I22" s="26"/>
      <c r="J22" s="25">
        <f t="shared" si="3"/>
        <v>1.2041199826559248</v>
      </c>
      <c r="K22" s="26"/>
      <c r="L22" s="30" t="s">
        <v>14</v>
      </c>
      <c r="M22" s="48">
        <v>394243.1999999996</v>
      </c>
      <c r="N22" s="32">
        <v>1</v>
      </c>
      <c r="O22" s="48">
        <v>394243.1999999996</v>
      </c>
      <c r="P22" s="31">
        <v>75.176278781522598</v>
      </c>
      <c r="Q22" s="34">
        <v>1.9226342629075077E-7</v>
      </c>
    </row>
    <row r="23" spans="1:18" x14ac:dyDescent="0.2">
      <c r="A23" s="25" t="s">
        <v>6</v>
      </c>
      <c r="B23" s="25" t="s">
        <v>5</v>
      </c>
      <c r="D23" s="25">
        <v>79</v>
      </c>
      <c r="E23" s="25">
        <v>146</v>
      </c>
      <c r="F23" s="25">
        <v>16</v>
      </c>
      <c r="H23" s="25">
        <f t="shared" si="3"/>
        <v>1.8976270912904414</v>
      </c>
      <c r="I23" s="26"/>
      <c r="J23" s="25">
        <f t="shared" si="3"/>
        <v>1.2041199826559248</v>
      </c>
      <c r="K23" s="26"/>
      <c r="L23" s="30" t="s">
        <v>68</v>
      </c>
      <c r="M23" s="48">
        <v>9680.0000000000036</v>
      </c>
      <c r="N23" s="32">
        <v>1</v>
      </c>
      <c r="O23" s="48">
        <v>9680.0000000000036</v>
      </c>
      <c r="P23" s="31">
        <v>1.8458311484006313</v>
      </c>
      <c r="Q23" s="34">
        <v>0.19311621332230189</v>
      </c>
    </row>
    <row r="24" spans="1:18" x14ac:dyDescent="0.2">
      <c r="A24" s="25" t="s">
        <v>6</v>
      </c>
      <c r="B24" s="25" t="s">
        <v>5</v>
      </c>
      <c r="D24" s="25">
        <v>110</v>
      </c>
      <c r="E24" s="25">
        <v>55</v>
      </c>
      <c r="F24" s="25">
        <v>14</v>
      </c>
      <c r="H24" s="25">
        <f t="shared" si="3"/>
        <v>2.0413926851582249</v>
      </c>
      <c r="I24" s="26"/>
      <c r="J24" s="25">
        <f t="shared" si="3"/>
        <v>1.146128035678238</v>
      </c>
      <c r="K24" s="26"/>
      <c r="L24" s="30" t="s">
        <v>69</v>
      </c>
      <c r="M24" s="48">
        <v>793.79999999999848</v>
      </c>
      <c r="N24" s="32">
        <v>1</v>
      </c>
      <c r="O24" s="48">
        <v>793.79999999999848</v>
      </c>
      <c r="P24" s="31">
        <v>0.1513657815702911</v>
      </c>
      <c r="Q24" s="34">
        <v>0.70236257199536123</v>
      </c>
    </row>
    <row r="25" spans="1:18" x14ac:dyDescent="0.2">
      <c r="A25" s="25" t="s">
        <v>6</v>
      </c>
      <c r="B25" s="25" t="s">
        <v>5</v>
      </c>
      <c r="D25" s="25">
        <v>138</v>
      </c>
      <c r="E25" s="25">
        <v>111</v>
      </c>
      <c r="F25" s="25">
        <v>45</v>
      </c>
      <c r="H25" s="25">
        <f t="shared" si="3"/>
        <v>2.1398790864012365</v>
      </c>
      <c r="J25" s="25">
        <f t="shared" si="3"/>
        <v>1.6532125137753437</v>
      </c>
      <c r="L25" s="30" t="s">
        <v>70</v>
      </c>
      <c r="M25" s="48">
        <v>37845.000000000029</v>
      </c>
      <c r="N25" s="32">
        <v>1</v>
      </c>
      <c r="O25" s="48">
        <v>37845.000000000029</v>
      </c>
      <c r="P25" s="31">
        <v>7.2164751871097019</v>
      </c>
      <c r="Q25" s="35">
        <v>1.6218922237979827E-2</v>
      </c>
    </row>
    <row r="26" spans="1:18" ht="16" thickBot="1" x14ac:dyDescent="0.25">
      <c r="L26" s="36" t="s">
        <v>15</v>
      </c>
      <c r="M26" s="49">
        <v>83907.999999999942</v>
      </c>
      <c r="N26" s="38">
        <v>16</v>
      </c>
      <c r="O26" s="49">
        <v>5244.2499999999964</v>
      </c>
      <c r="P26" s="37" t="s">
        <v>16</v>
      </c>
      <c r="Q26" s="40" t="s">
        <v>16</v>
      </c>
    </row>
    <row r="28" spans="1:18" ht="16" thickBot="1" x14ac:dyDescent="0.25">
      <c r="L28" s="25" t="s">
        <v>40</v>
      </c>
    </row>
    <row r="29" spans="1:18" x14ac:dyDescent="0.2">
      <c r="J29" s="26"/>
      <c r="K29" s="26"/>
      <c r="L29" s="27"/>
      <c r="M29" s="28" t="s">
        <v>24</v>
      </c>
      <c r="N29" s="28" t="s">
        <v>19</v>
      </c>
      <c r="O29" s="28" t="s">
        <v>36</v>
      </c>
      <c r="P29" s="28" t="s">
        <v>37</v>
      </c>
      <c r="Q29" s="28" t="s">
        <v>38</v>
      </c>
      <c r="R29" s="29" t="s">
        <v>39</v>
      </c>
    </row>
    <row r="30" spans="1:18" x14ac:dyDescent="0.2">
      <c r="L30" s="30" t="s">
        <v>22</v>
      </c>
      <c r="M30" s="32" t="s">
        <v>3</v>
      </c>
      <c r="N30" s="32" t="s">
        <v>4</v>
      </c>
      <c r="O30" s="47" t="s">
        <v>16</v>
      </c>
      <c r="P30" s="50">
        <v>4.5002020410505605E-2</v>
      </c>
      <c r="Q30" s="50">
        <v>1.1338519179058926E-2</v>
      </c>
      <c r="R30" s="34">
        <v>0.23437362018393304</v>
      </c>
    </row>
    <row r="31" spans="1:18" x14ac:dyDescent="0.2">
      <c r="L31" s="30" t="s">
        <v>23</v>
      </c>
      <c r="M31" s="32" t="s">
        <v>3</v>
      </c>
      <c r="N31" s="32" t="s">
        <v>5</v>
      </c>
      <c r="O31" s="50">
        <v>4.5002020410505605E-2</v>
      </c>
      <c r="P31" s="47" t="s">
        <v>16</v>
      </c>
      <c r="Q31" s="47">
        <v>0.50279145960478511</v>
      </c>
      <c r="R31" s="34">
        <v>0.36176508074758806</v>
      </c>
    </row>
    <row r="32" spans="1:18" x14ac:dyDescent="0.2">
      <c r="L32" s="30" t="s">
        <v>29</v>
      </c>
      <c r="M32" s="32" t="s">
        <v>6</v>
      </c>
      <c r="N32" s="32" t="s">
        <v>4</v>
      </c>
      <c r="O32" s="50">
        <v>1.1338519179058926E-2</v>
      </c>
      <c r="P32" s="47">
        <v>0.50279145960478511</v>
      </c>
      <c r="Q32" s="47" t="s">
        <v>16</v>
      </c>
      <c r="R32" s="34">
        <v>0.12381741670279112</v>
      </c>
    </row>
    <row r="33" spans="12:18" ht="16" thickBot="1" x14ac:dyDescent="0.25">
      <c r="L33" s="36" t="s">
        <v>30</v>
      </c>
      <c r="M33" s="38" t="s">
        <v>6</v>
      </c>
      <c r="N33" s="38" t="s">
        <v>5</v>
      </c>
      <c r="O33" s="51">
        <v>0.23437362018393304</v>
      </c>
      <c r="P33" s="51">
        <v>0.36176508074758806</v>
      </c>
      <c r="Q33" s="51">
        <v>0.12381741670279112</v>
      </c>
      <c r="R33" s="40" t="s">
        <v>16</v>
      </c>
    </row>
    <row r="34" spans="12:18" x14ac:dyDescent="0.2">
      <c r="L34" s="25" t="s">
        <v>41</v>
      </c>
    </row>
    <row r="36" spans="12:18" ht="16" thickBot="1" x14ac:dyDescent="0.25">
      <c r="L36" s="25" t="s">
        <v>42</v>
      </c>
    </row>
    <row r="37" spans="12:18" x14ac:dyDescent="0.2">
      <c r="L37" s="8"/>
      <c r="M37" s="9" t="s">
        <v>9</v>
      </c>
      <c r="N37" s="9" t="s">
        <v>10</v>
      </c>
      <c r="O37" s="9" t="s">
        <v>11</v>
      </c>
      <c r="P37" s="9" t="s">
        <v>12</v>
      </c>
      <c r="Q37" s="10" t="s">
        <v>13</v>
      </c>
    </row>
    <row r="38" spans="12:18" x14ac:dyDescent="0.2">
      <c r="L38" s="11" t="s">
        <v>14</v>
      </c>
      <c r="M38" s="23">
        <v>32.887184587975398</v>
      </c>
      <c r="N38" s="12">
        <v>1</v>
      </c>
      <c r="O38" s="23">
        <v>32.887184587975398</v>
      </c>
      <c r="P38" s="18">
        <v>234.51720689161516</v>
      </c>
      <c r="Q38" s="14">
        <v>5.5983107039025981E-11</v>
      </c>
    </row>
    <row r="39" spans="12:18" x14ac:dyDescent="0.2">
      <c r="L39" s="11" t="s">
        <v>68</v>
      </c>
      <c r="M39" s="23">
        <v>9.1881558069113911E-2</v>
      </c>
      <c r="N39" s="12">
        <v>1</v>
      </c>
      <c r="O39" s="23">
        <v>9.1881558069113911E-2</v>
      </c>
      <c r="P39" s="18">
        <v>0.6552037407025989</v>
      </c>
      <c r="Q39" s="14">
        <v>0.43013214947874279</v>
      </c>
    </row>
    <row r="40" spans="12:18" x14ac:dyDescent="0.2">
      <c r="L40" s="77" t="s">
        <v>74</v>
      </c>
      <c r="M40" s="78">
        <v>1.1306850450255241</v>
      </c>
      <c r="N40" s="79">
        <v>1</v>
      </c>
      <c r="O40" s="78">
        <v>1.1306850450255241</v>
      </c>
      <c r="P40" s="80">
        <v>8.0628701409259236</v>
      </c>
      <c r="Q40" s="81">
        <v>1.1834812599277766E-2</v>
      </c>
    </row>
    <row r="41" spans="12:18" x14ac:dyDescent="0.2">
      <c r="L41" s="11" t="s">
        <v>75</v>
      </c>
      <c r="M41" s="23">
        <v>0.46611355186650749</v>
      </c>
      <c r="N41" s="12">
        <v>1</v>
      </c>
      <c r="O41" s="23">
        <v>0.46611355186650749</v>
      </c>
      <c r="P41" s="18">
        <v>3.3238372225402095</v>
      </c>
      <c r="Q41" s="14">
        <v>8.7021046594936702E-2</v>
      </c>
    </row>
    <row r="42" spans="12:18" ht="16" thickBot="1" x14ac:dyDescent="0.25">
      <c r="L42" s="15" t="s">
        <v>15</v>
      </c>
      <c r="M42" s="24">
        <v>2.2437370817348743</v>
      </c>
      <c r="N42" s="16">
        <v>16</v>
      </c>
      <c r="O42" s="24">
        <v>0.14023356760842964</v>
      </c>
      <c r="P42" s="20" t="s">
        <v>16</v>
      </c>
      <c r="Q42" s="6" t="s">
        <v>16</v>
      </c>
    </row>
    <row r="44" spans="12:18" ht="16" thickBot="1" x14ac:dyDescent="0.25">
      <c r="L44" s="7" t="s">
        <v>18</v>
      </c>
    </row>
    <row r="45" spans="12:18" x14ac:dyDescent="0.2">
      <c r="L45" s="8"/>
      <c r="M45" s="9" t="s">
        <v>19</v>
      </c>
      <c r="N45" s="9" t="s">
        <v>43</v>
      </c>
      <c r="O45" s="10" t="s">
        <v>44</v>
      </c>
    </row>
    <row r="46" spans="12:18" x14ac:dyDescent="0.2">
      <c r="L46" s="11" t="s">
        <v>22</v>
      </c>
      <c r="M46" s="12" t="s">
        <v>4</v>
      </c>
      <c r="N46" s="21" t="s">
        <v>16</v>
      </c>
      <c r="O46" s="4">
        <v>1.198516994637544E-2</v>
      </c>
    </row>
    <row r="47" spans="12:18" ht="16" thickBot="1" x14ac:dyDescent="0.25">
      <c r="L47" s="15" t="s">
        <v>23</v>
      </c>
      <c r="M47" s="16" t="s">
        <v>5</v>
      </c>
      <c r="N47" s="22">
        <v>1.198516994637544E-2</v>
      </c>
      <c r="O47" s="55" t="s">
        <v>16</v>
      </c>
    </row>
  </sheetData>
  <phoneticPr fontId="2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U49"/>
  <sheetViews>
    <sheetView topLeftCell="A19" workbookViewId="0">
      <selection activeCell="O43" sqref="O43:R44"/>
    </sheetView>
  </sheetViews>
  <sheetFormatPr baseColWidth="10" defaultColWidth="8.83203125" defaultRowHeight="15" x14ac:dyDescent="0.2"/>
  <sheetData>
    <row r="2" spans="1:21" ht="16" thickBot="1" x14ac:dyDescent="0.25">
      <c r="C2" s="1"/>
      <c r="D2" s="1" t="s">
        <v>0</v>
      </c>
      <c r="E2" s="1" t="s">
        <v>1</v>
      </c>
      <c r="F2" t="s">
        <v>2</v>
      </c>
      <c r="H2" s="3"/>
      <c r="I2" s="25" t="s">
        <v>42</v>
      </c>
      <c r="J2" s="3"/>
      <c r="K2" s="3"/>
      <c r="L2" s="1" t="s">
        <v>0</v>
      </c>
      <c r="O2" s="2"/>
      <c r="P2" s="2"/>
      <c r="Q2" s="2"/>
      <c r="R2" s="2"/>
      <c r="S2" s="2"/>
    </row>
    <row r="3" spans="1:21" x14ac:dyDescent="0.2">
      <c r="A3" t="s">
        <v>3</v>
      </c>
      <c r="B3" t="s">
        <v>4</v>
      </c>
      <c r="D3">
        <v>402</v>
      </c>
      <c r="E3">
        <v>181</v>
      </c>
      <c r="F3">
        <v>7</v>
      </c>
      <c r="H3" s="3"/>
      <c r="I3" s="25">
        <f>LOG(F3)</f>
        <v>0.84509804001425681</v>
      </c>
      <c r="J3" s="3"/>
      <c r="K3" s="3"/>
      <c r="L3" s="8"/>
      <c r="M3" s="9" t="s">
        <v>9</v>
      </c>
      <c r="N3" s="9" t="s">
        <v>10</v>
      </c>
      <c r="O3" s="9" t="s">
        <v>11</v>
      </c>
      <c r="P3" s="9" t="s">
        <v>12</v>
      </c>
      <c r="Q3" s="10" t="s">
        <v>13</v>
      </c>
    </row>
    <row r="4" spans="1:21" x14ac:dyDescent="0.2">
      <c r="A4" t="s">
        <v>3</v>
      </c>
      <c r="B4" t="s">
        <v>4</v>
      </c>
      <c r="D4">
        <v>351</v>
      </c>
      <c r="E4">
        <v>67</v>
      </c>
      <c r="F4">
        <v>15</v>
      </c>
      <c r="H4" s="3"/>
      <c r="I4" s="25">
        <f t="shared" ref="I4:I25" si="0">LOG(F4)</f>
        <v>1.1760912590556813</v>
      </c>
      <c r="J4" s="3"/>
      <c r="K4" s="3"/>
      <c r="L4" s="11" t="s">
        <v>14</v>
      </c>
      <c r="M4" s="12">
        <v>1309184.4499999995</v>
      </c>
      <c r="N4" s="12">
        <v>1</v>
      </c>
      <c r="O4" s="12">
        <v>1309184.4499999995</v>
      </c>
      <c r="P4" s="18">
        <v>126.2813922756385</v>
      </c>
      <c r="Q4" s="14">
        <v>5.2937946248832191E-9</v>
      </c>
    </row>
    <row r="5" spans="1:21" x14ac:dyDescent="0.2">
      <c r="A5" t="s">
        <v>3</v>
      </c>
      <c r="B5" t="s">
        <v>4</v>
      </c>
      <c r="D5">
        <v>327</v>
      </c>
      <c r="E5">
        <v>141</v>
      </c>
      <c r="F5">
        <v>17</v>
      </c>
      <c r="H5" s="3"/>
      <c r="I5" s="25">
        <f t="shared" si="0"/>
        <v>1.2304489213782739</v>
      </c>
      <c r="J5" s="3"/>
      <c r="K5" s="3"/>
      <c r="L5" s="30" t="s">
        <v>68</v>
      </c>
      <c r="M5" s="12">
        <v>86461.250000000044</v>
      </c>
      <c r="N5" s="12">
        <v>1</v>
      </c>
      <c r="O5" s="12">
        <v>86461.250000000044</v>
      </c>
      <c r="P5" s="18">
        <v>8.3398844432440811</v>
      </c>
      <c r="Q5" s="4">
        <v>1.0706750820573374E-2</v>
      </c>
    </row>
    <row r="6" spans="1:21" x14ac:dyDescent="0.2">
      <c r="A6" t="s">
        <v>3</v>
      </c>
      <c r="B6" t="s">
        <v>4</v>
      </c>
      <c r="D6">
        <v>148</v>
      </c>
      <c r="E6">
        <v>32</v>
      </c>
      <c r="F6">
        <v>4</v>
      </c>
      <c r="I6" s="25">
        <f t="shared" si="0"/>
        <v>0.6020599913279624</v>
      </c>
      <c r="J6" s="3"/>
      <c r="K6" s="3"/>
      <c r="L6" s="30" t="s">
        <v>69</v>
      </c>
      <c r="M6" s="12">
        <v>56286.05</v>
      </c>
      <c r="N6" s="12">
        <v>1</v>
      </c>
      <c r="O6" s="12">
        <v>56286.05</v>
      </c>
      <c r="P6" s="18">
        <v>5.4292431900609612</v>
      </c>
      <c r="Q6" s="4">
        <v>3.3218251600850124E-2</v>
      </c>
    </row>
    <row r="7" spans="1:21" x14ac:dyDescent="0.2">
      <c r="A7" t="s">
        <v>3</v>
      </c>
      <c r="B7" t="s">
        <v>4</v>
      </c>
      <c r="D7">
        <v>115</v>
      </c>
      <c r="E7">
        <v>55</v>
      </c>
      <c r="F7">
        <v>8</v>
      </c>
      <c r="I7" s="25">
        <f t="shared" si="0"/>
        <v>0.90308998699194354</v>
      </c>
      <c r="J7" s="3"/>
      <c r="K7" s="3"/>
      <c r="L7" s="30" t="s">
        <v>70</v>
      </c>
      <c r="M7" s="12">
        <v>4.9999999998090579E-2</v>
      </c>
      <c r="N7" s="12">
        <v>1</v>
      </c>
      <c r="O7" s="12">
        <v>4.9999999998090579E-2</v>
      </c>
      <c r="P7" s="18">
        <v>4.822903001590649E-6</v>
      </c>
      <c r="Q7" s="14">
        <v>0.99827490704950517</v>
      </c>
    </row>
    <row r="8" spans="1:21" ht="16" thickBot="1" x14ac:dyDescent="0.25">
      <c r="I8" s="25"/>
      <c r="J8" s="3"/>
      <c r="L8" s="15" t="s">
        <v>15</v>
      </c>
      <c r="M8" s="16">
        <v>165875.20000000001</v>
      </c>
      <c r="N8" s="16">
        <v>16</v>
      </c>
      <c r="O8" s="16">
        <v>10367.200000000001</v>
      </c>
      <c r="P8" s="20" t="s">
        <v>16</v>
      </c>
      <c r="Q8" s="6" t="s">
        <v>16</v>
      </c>
    </row>
    <row r="9" spans="1:21" x14ac:dyDescent="0.2">
      <c r="A9" t="s">
        <v>3</v>
      </c>
      <c r="B9" t="s">
        <v>5</v>
      </c>
      <c r="D9">
        <v>328</v>
      </c>
      <c r="E9">
        <v>56</v>
      </c>
      <c r="F9">
        <v>36</v>
      </c>
      <c r="H9" s="3"/>
      <c r="I9" s="25">
        <f t="shared" si="0"/>
        <v>1.5563025007672873</v>
      </c>
      <c r="J9" s="3"/>
      <c r="K9" s="3"/>
      <c r="L9" s="3"/>
      <c r="M9" s="3"/>
    </row>
    <row r="10" spans="1:21" ht="16" thickBot="1" x14ac:dyDescent="0.25">
      <c r="A10" t="s">
        <v>3</v>
      </c>
      <c r="B10" t="s">
        <v>5</v>
      </c>
      <c r="D10">
        <v>382</v>
      </c>
      <c r="E10">
        <v>196</v>
      </c>
      <c r="F10">
        <v>59</v>
      </c>
      <c r="H10" s="2"/>
      <c r="I10" s="25">
        <f t="shared" si="0"/>
        <v>1.7708520116421442</v>
      </c>
      <c r="J10" s="3"/>
      <c r="K10" s="56"/>
      <c r="L10" s="57" t="s">
        <v>18</v>
      </c>
      <c r="M10" s="56"/>
      <c r="N10" s="58"/>
      <c r="O10" s="58"/>
      <c r="P10" s="58"/>
      <c r="Q10" s="58"/>
      <c r="R10" s="58"/>
      <c r="S10" s="58"/>
    </row>
    <row r="11" spans="1:21" x14ac:dyDescent="0.2">
      <c r="A11" t="s">
        <v>3</v>
      </c>
      <c r="B11" t="s">
        <v>5</v>
      </c>
      <c r="D11">
        <v>257</v>
      </c>
      <c r="E11">
        <v>295</v>
      </c>
      <c r="F11">
        <v>108</v>
      </c>
      <c r="I11" s="25">
        <f t="shared" si="0"/>
        <v>2.0334237554869499</v>
      </c>
      <c r="K11" s="58"/>
      <c r="L11" s="8"/>
      <c r="M11" s="9" t="s">
        <v>24</v>
      </c>
      <c r="N11" s="9" t="s">
        <v>45</v>
      </c>
      <c r="O11" s="10" t="s">
        <v>46</v>
      </c>
      <c r="P11" s="59"/>
      <c r="Q11" s="59"/>
      <c r="R11" s="59"/>
      <c r="S11" s="58"/>
    </row>
    <row r="12" spans="1:21" x14ac:dyDescent="0.2">
      <c r="A12" t="s">
        <v>3</v>
      </c>
      <c r="B12" t="s">
        <v>5</v>
      </c>
      <c r="D12">
        <v>333</v>
      </c>
      <c r="E12">
        <v>161</v>
      </c>
      <c r="F12">
        <v>57</v>
      </c>
      <c r="I12" s="25">
        <f t="shared" si="0"/>
        <v>1.7558748556724915</v>
      </c>
      <c r="K12" s="58"/>
      <c r="L12" s="11" t="s">
        <v>22</v>
      </c>
      <c r="M12" s="12" t="s">
        <v>3</v>
      </c>
      <c r="N12" s="21" t="s">
        <v>16</v>
      </c>
      <c r="O12" s="4">
        <v>1.0860157974798113E-2</v>
      </c>
      <c r="P12" s="13"/>
      <c r="Q12" s="13"/>
      <c r="R12" s="13"/>
      <c r="S12" s="58"/>
    </row>
    <row r="13" spans="1:21" ht="16" thickBot="1" x14ac:dyDescent="0.25">
      <c r="A13" t="s">
        <v>3</v>
      </c>
      <c r="B13" t="s">
        <v>5</v>
      </c>
      <c r="D13">
        <v>573</v>
      </c>
      <c r="E13">
        <v>359</v>
      </c>
      <c r="F13" s="2">
        <v>267</v>
      </c>
      <c r="I13" s="25">
        <f t="shared" si="0"/>
        <v>2.4265112613645754</v>
      </c>
      <c r="J13" s="2"/>
      <c r="K13" s="56"/>
      <c r="L13" s="15" t="s">
        <v>23</v>
      </c>
      <c r="M13" s="16" t="s">
        <v>6</v>
      </c>
      <c r="N13" s="22">
        <v>1.0860157974798113E-2</v>
      </c>
      <c r="O13" s="55" t="s">
        <v>16</v>
      </c>
      <c r="P13" s="13"/>
      <c r="Q13" s="13"/>
      <c r="R13" s="13"/>
      <c r="S13" s="56"/>
      <c r="T13" s="2"/>
      <c r="U13" s="2">
        <v>6</v>
      </c>
    </row>
    <row r="14" spans="1:21" x14ac:dyDescent="0.2">
      <c r="I14" s="25"/>
      <c r="K14" s="58"/>
      <c r="L14" s="60"/>
      <c r="M14" s="12"/>
      <c r="N14" s="12"/>
      <c r="O14" s="13"/>
      <c r="P14" s="13"/>
      <c r="Q14" s="13"/>
      <c r="R14" s="13"/>
      <c r="S14" s="58"/>
    </row>
    <row r="15" spans="1:21" ht="16" thickBot="1" x14ac:dyDescent="0.25">
      <c r="A15" t="s">
        <v>6</v>
      </c>
      <c r="B15" t="s">
        <v>4</v>
      </c>
      <c r="D15">
        <v>199</v>
      </c>
      <c r="E15">
        <v>380</v>
      </c>
      <c r="F15">
        <v>32</v>
      </c>
      <c r="H15" s="3"/>
      <c r="I15" s="25">
        <f t="shared" si="0"/>
        <v>1.505149978319906</v>
      </c>
      <c r="J15" s="3"/>
      <c r="K15" s="56"/>
      <c r="L15" s="60" t="s">
        <v>18</v>
      </c>
      <c r="M15" s="12"/>
      <c r="N15" s="12"/>
      <c r="O15" s="13"/>
      <c r="P15" s="13"/>
      <c r="Q15" s="13"/>
      <c r="R15" s="13"/>
      <c r="S15" s="58"/>
    </row>
    <row r="16" spans="1:21" x14ac:dyDescent="0.2">
      <c r="A16" t="s">
        <v>6</v>
      </c>
      <c r="B16" t="s">
        <v>4</v>
      </c>
      <c r="D16">
        <v>66</v>
      </c>
      <c r="E16">
        <v>263</v>
      </c>
      <c r="F16">
        <v>19</v>
      </c>
      <c r="I16" s="25">
        <f t="shared" si="0"/>
        <v>1.2787536009528289</v>
      </c>
      <c r="L16" s="8"/>
      <c r="M16" s="9" t="s">
        <v>19</v>
      </c>
      <c r="N16" s="9" t="s">
        <v>47</v>
      </c>
      <c r="O16" s="10" t="s">
        <v>48</v>
      </c>
    </row>
    <row r="17" spans="1:18" x14ac:dyDescent="0.2">
      <c r="A17" t="s">
        <v>6</v>
      </c>
      <c r="B17" t="s">
        <v>4</v>
      </c>
      <c r="D17">
        <v>76</v>
      </c>
      <c r="E17">
        <v>245</v>
      </c>
      <c r="F17">
        <v>26</v>
      </c>
      <c r="I17" s="25">
        <f t="shared" si="0"/>
        <v>1.414973347970818</v>
      </c>
      <c r="L17" s="11" t="s">
        <v>22</v>
      </c>
      <c r="M17" s="12" t="s">
        <v>4</v>
      </c>
      <c r="N17" s="21" t="s">
        <v>16</v>
      </c>
      <c r="O17" s="4">
        <v>3.3343132871382797E-2</v>
      </c>
    </row>
    <row r="18" spans="1:18" ht="16" thickBot="1" x14ac:dyDescent="0.25">
      <c r="A18" t="s">
        <v>6</v>
      </c>
      <c r="B18" t="s">
        <v>4</v>
      </c>
      <c r="D18">
        <v>223</v>
      </c>
      <c r="E18">
        <v>282</v>
      </c>
      <c r="F18">
        <v>70</v>
      </c>
      <c r="I18" s="25">
        <f t="shared" si="0"/>
        <v>1.8450980400142569</v>
      </c>
      <c r="J18" s="2"/>
      <c r="K18" s="2"/>
      <c r="L18" s="15" t="s">
        <v>23</v>
      </c>
      <c r="M18" s="16" t="s">
        <v>5</v>
      </c>
      <c r="N18" s="22">
        <v>3.3343132871382797E-2</v>
      </c>
      <c r="O18" s="55" t="s">
        <v>16</v>
      </c>
    </row>
    <row r="19" spans="1:18" x14ac:dyDescent="0.2">
      <c r="A19" t="s">
        <v>6</v>
      </c>
      <c r="B19" t="s">
        <v>4</v>
      </c>
      <c r="D19">
        <v>121</v>
      </c>
      <c r="E19">
        <v>179</v>
      </c>
      <c r="F19">
        <v>39</v>
      </c>
      <c r="I19" s="25">
        <f t="shared" si="0"/>
        <v>1.5910646070264991</v>
      </c>
    </row>
    <row r="20" spans="1:18" ht="16" thickBot="1" x14ac:dyDescent="0.25">
      <c r="I20" s="25"/>
      <c r="J20" s="3"/>
      <c r="K20" s="3"/>
      <c r="L20" s="1" t="s">
        <v>1</v>
      </c>
      <c r="M20" s="3"/>
      <c r="N20" s="3"/>
    </row>
    <row r="21" spans="1:18" x14ac:dyDescent="0.2">
      <c r="A21" t="s">
        <v>6</v>
      </c>
      <c r="B21" t="s">
        <v>5</v>
      </c>
      <c r="D21">
        <v>366</v>
      </c>
      <c r="E21">
        <v>72</v>
      </c>
      <c r="F21">
        <v>146</v>
      </c>
      <c r="I21" s="25">
        <f t="shared" si="0"/>
        <v>2.1643528557844371</v>
      </c>
      <c r="J21" s="2"/>
      <c r="K21" s="2"/>
      <c r="L21" s="8"/>
      <c r="M21" s="9" t="s">
        <v>9</v>
      </c>
      <c r="N21" s="9" t="s">
        <v>10</v>
      </c>
      <c r="O21" s="9" t="s">
        <v>11</v>
      </c>
      <c r="P21" s="9" t="s">
        <v>12</v>
      </c>
      <c r="Q21" s="10" t="s">
        <v>13</v>
      </c>
    </row>
    <row r="22" spans="1:18" x14ac:dyDescent="0.2">
      <c r="A22" t="s">
        <v>6</v>
      </c>
      <c r="B22" t="s">
        <v>5</v>
      </c>
      <c r="D22">
        <v>166</v>
      </c>
      <c r="E22">
        <v>256</v>
      </c>
      <c r="F22">
        <v>33</v>
      </c>
      <c r="H22" s="3"/>
      <c r="I22" s="25">
        <f t="shared" si="0"/>
        <v>1.5185139398778875</v>
      </c>
      <c r="J22" s="3"/>
      <c r="K22" s="3"/>
      <c r="L22" s="11" t="s">
        <v>14</v>
      </c>
      <c r="M22" s="17">
        <v>624457.79999999981</v>
      </c>
      <c r="N22" s="12">
        <v>1</v>
      </c>
      <c r="O22" s="17">
        <v>624457.79999999981</v>
      </c>
      <c r="P22" s="23">
        <v>77.597701113717221</v>
      </c>
      <c r="Q22" s="14">
        <v>1.5552146115371812E-7</v>
      </c>
    </row>
    <row r="23" spans="1:18" x14ac:dyDescent="0.2">
      <c r="A23" t="s">
        <v>6</v>
      </c>
      <c r="B23" t="s">
        <v>5</v>
      </c>
      <c r="D23">
        <v>243</v>
      </c>
      <c r="E23">
        <v>199</v>
      </c>
      <c r="F23">
        <v>27</v>
      </c>
      <c r="I23" s="25">
        <f t="shared" si="0"/>
        <v>1.4313637641589874</v>
      </c>
      <c r="J23" s="2"/>
      <c r="K23" s="2"/>
      <c r="L23" s="30" t="s">
        <v>68</v>
      </c>
      <c r="M23" s="17">
        <v>10035.199999999988</v>
      </c>
      <c r="N23" s="12">
        <v>1</v>
      </c>
      <c r="O23" s="17">
        <v>10035.199999999988</v>
      </c>
      <c r="P23" s="23">
        <v>1.2470153310862231</v>
      </c>
      <c r="Q23" s="14">
        <v>0.28061294122020541</v>
      </c>
    </row>
    <row r="24" spans="1:18" x14ac:dyDescent="0.2">
      <c r="A24" t="s">
        <v>6</v>
      </c>
      <c r="B24" t="s">
        <v>5</v>
      </c>
      <c r="D24">
        <v>209</v>
      </c>
      <c r="E24">
        <v>30</v>
      </c>
      <c r="F24">
        <v>15</v>
      </c>
      <c r="I24" s="25">
        <f t="shared" si="0"/>
        <v>1.1760912590556813</v>
      </c>
      <c r="J24" s="2"/>
      <c r="K24" s="2"/>
      <c r="L24" s="30" t="s">
        <v>69</v>
      </c>
      <c r="M24" s="17">
        <v>672.79999999999905</v>
      </c>
      <c r="N24" s="12">
        <v>1</v>
      </c>
      <c r="O24" s="17">
        <v>672.79999999999905</v>
      </c>
      <c r="P24" s="23">
        <v>8.3604902219667834E-2</v>
      </c>
      <c r="Q24" s="14">
        <v>0.77618324805678318</v>
      </c>
    </row>
    <row r="25" spans="1:18" x14ac:dyDescent="0.2">
      <c r="A25" t="s">
        <v>6</v>
      </c>
      <c r="B25" t="s">
        <v>5</v>
      </c>
      <c r="D25">
        <v>232</v>
      </c>
      <c r="E25">
        <v>85</v>
      </c>
      <c r="F25">
        <v>88</v>
      </c>
      <c r="I25" s="25">
        <f t="shared" si="0"/>
        <v>1.9444826721501687</v>
      </c>
      <c r="L25" s="30" t="s">
        <v>70</v>
      </c>
      <c r="M25" s="17">
        <v>84240.2</v>
      </c>
      <c r="N25" s="12">
        <v>1</v>
      </c>
      <c r="O25" s="17">
        <v>84240.2</v>
      </c>
      <c r="P25" s="23">
        <v>10.468034607558371</v>
      </c>
      <c r="Q25" s="4">
        <v>5.1772620235251976E-3</v>
      </c>
    </row>
    <row r="26" spans="1:18" ht="16" thickBot="1" x14ac:dyDescent="0.25">
      <c r="L26" s="15" t="s">
        <v>15</v>
      </c>
      <c r="M26" s="19">
        <v>128757.99999999993</v>
      </c>
      <c r="N26" s="16">
        <v>16</v>
      </c>
      <c r="O26" s="19">
        <v>8047.3749999999955</v>
      </c>
      <c r="P26" s="24" t="s">
        <v>16</v>
      </c>
      <c r="Q26" s="6" t="s">
        <v>16</v>
      </c>
    </row>
    <row r="27" spans="1:18" x14ac:dyDescent="0.2">
      <c r="L27" s="60"/>
      <c r="M27" s="17"/>
      <c r="N27" s="12"/>
      <c r="O27" s="65" t="s">
        <v>3</v>
      </c>
      <c r="P27" s="65" t="s">
        <v>3</v>
      </c>
      <c r="Q27" s="65" t="s">
        <v>6</v>
      </c>
      <c r="R27" s="65" t="s">
        <v>6</v>
      </c>
    </row>
    <row r="28" spans="1:18" ht="16" thickBot="1" x14ac:dyDescent="0.25">
      <c r="L28" s="25" t="s">
        <v>40</v>
      </c>
      <c r="O28" s="66" t="s">
        <v>4</v>
      </c>
      <c r="P28" s="66" t="s">
        <v>5</v>
      </c>
      <c r="Q28" s="66" t="s">
        <v>4</v>
      </c>
      <c r="R28" s="67" t="s">
        <v>5</v>
      </c>
    </row>
    <row r="29" spans="1:18" x14ac:dyDescent="0.2">
      <c r="J29" s="2"/>
      <c r="K29" s="2"/>
      <c r="L29" s="8"/>
      <c r="M29" s="9" t="s">
        <v>24</v>
      </c>
      <c r="N29" s="9" t="s">
        <v>19</v>
      </c>
      <c r="O29" s="9" t="s">
        <v>49</v>
      </c>
      <c r="P29" s="9" t="s">
        <v>50</v>
      </c>
      <c r="Q29" s="9" t="s">
        <v>51</v>
      </c>
      <c r="R29" s="10" t="s">
        <v>52</v>
      </c>
    </row>
    <row r="30" spans="1:18" x14ac:dyDescent="0.2">
      <c r="L30" s="11" t="s">
        <v>22</v>
      </c>
      <c r="M30" s="12" t="s">
        <v>3</v>
      </c>
      <c r="N30" s="12" t="s">
        <v>4</v>
      </c>
      <c r="O30" s="13" t="s">
        <v>16</v>
      </c>
      <c r="P30" s="61">
        <v>5.3617422995427377E-2</v>
      </c>
      <c r="Q30" s="21">
        <v>7.2129185782364713E-3</v>
      </c>
      <c r="R30" s="14">
        <v>0.56659640258532784</v>
      </c>
    </row>
    <row r="31" spans="1:18" x14ac:dyDescent="0.2">
      <c r="L31" s="11" t="s">
        <v>23</v>
      </c>
      <c r="M31" s="12" t="s">
        <v>3</v>
      </c>
      <c r="N31" s="12" t="s">
        <v>5</v>
      </c>
      <c r="O31" s="61">
        <v>5.3617422995427377E-2</v>
      </c>
      <c r="P31" s="13" t="s">
        <v>16</v>
      </c>
      <c r="Q31" s="13">
        <v>0.33498019752053176</v>
      </c>
      <c r="R31" s="14">
        <v>0.15355739929423973</v>
      </c>
    </row>
    <row r="32" spans="1:18" x14ac:dyDescent="0.2">
      <c r="L32" s="11" t="s">
        <v>29</v>
      </c>
      <c r="M32" s="12" t="s">
        <v>6</v>
      </c>
      <c r="N32" s="12" t="s">
        <v>4</v>
      </c>
      <c r="O32" s="21">
        <v>7.2129185782364713E-3</v>
      </c>
      <c r="P32" s="13">
        <v>0.33498019752053176</v>
      </c>
      <c r="Q32" s="13" t="s">
        <v>16</v>
      </c>
      <c r="R32" s="4">
        <v>2.4045904440638255E-2</v>
      </c>
    </row>
    <row r="33" spans="12:18" ht="16" thickBot="1" x14ac:dyDescent="0.25">
      <c r="L33" s="15" t="s">
        <v>30</v>
      </c>
      <c r="M33" s="16" t="s">
        <v>6</v>
      </c>
      <c r="N33" s="16" t="s">
        <v>5</v>
      </c>
      <c r="O33" s="5">
        <v>0.56659640258532784</v>
      </c>
      <c r="P33" s="5">
        <v>0.15355739929423973</v>
      </c>
      <c r="Q33" s="22">
        <v>2.4045904440638255E-2</v>
      </c>
      <c r="R33" s="6" t="s">
        <v>16</v>
      </c>
    </row>
    <row r="34" spans="12:18" x14ac:dyDescent="0.2">
      <c r="L34" s="25" t="s">
        <v>41</v>
      </c>
      <c r="N34" s="62"/>
      <c r="O34" s="63" t="s">
        <v>53</v>
      </c>
    </row>
    <row r="36" spans="12:18" ht="16" thickBot="1" x14ac:dyDescent="0.25">
      <c r="L36" s="25" t="s">
        <v>42</v>
      </c>
    </row>
    <row r="37" spans="12:18" x14ac:dyDescent="0.2">
      <c r="L37" s="8"/>
      <c r="M37" s="9" t="s">
        <v>9</v>
      </c>
      <c r="N37" s="9" t="s">
        <v>10</v>
      </c>
      <c r="O37" s="9" t="s">
        <v>11</v>
      </c>
      <c r="P37" s="9" t="s">
        <v>12</v>
      </c>
      <c r="Q37" s="10" t="s">
        <v>13</v>
      </c>
    </row>
    <row r="38" spans="12:18" x14ac:dyDescent="0.2">
      <c r="L38" s="11" t="s">
        <v>14</v>
      </c>
      <c r="M38" s="23">
        <v>45.51022809820693</v>
      </c>
      <c r="N38" s="12">
        <v>1</v>
      </c>
      <c r="O38" s="23">
        <v>45.51022809820693</v>
      </c>
      <c r="P38" s="18">
        <v>474.33977659644665</v>
      </c>
      <c r="Q38" s="14">
        <v>2.5612845178102361E-13</v>
      </c>
    </row>
    <row r="39" spans="12:18" x14ac:dyDescent="0.2">
      <c r="L39" s="30" t="s">
        <v>68</v>
      </c>
      <c r="M39" s="23">
        <v>0.12325936303119922</v>
      </c>
      <c r="N39" s="12">
        <v>1</v>
      </c>
      <c r="O39" s="23">
        <v>0.12325936303119922</v>
      </c>
      <c r="P39" s="18">
        <v>1.2846962357005394</v>
      </c>
      <c r="Q39" s="14">
        <v>0.27372629581056851</v>
      </c>
    </row>
    <row r="40" spans="12:18" x14ac:dyDescent="0.2">
      <c r="L40" s="30" t="s">
        <v>69</v>
      </c>
      <c r="M40" s="23">
        <v>1.4504180781997911</v>
      </c>
      <c r="N40" s="12">
        <v>1</v>
      </c>
      <c r="O40" s="23">
        <v>1.4504180781997911</v>
      </c>
      <c r="P40" s="18">
        <v>15.117282772130135</v>
      </c>
      <c r="Q40" s="14">
        <v>1.3061250703559901E-3</v>
      </c>
    </row>
    <row r="41" spans="12:18" x14ac:dyDescent="0.2">
      <c r="L41" s="30" t="s">
        <v>70</v>
      </c>
      <c r="M41" s="23">
        <v>0.87630196583737563</v>
      </c>
      <c r="N41" s="12">
        <v>1</v>
      </c>
      <c r="O41" s="23">
        <v>0.87630196583737563</v>
      </c>
      <c r="P41" s="18">
        <v>9.1334387032594258</v>
      </c>
      <c r="Q41" s="4">
        <v>8.0962927598875467E-3</v>
      </c>
    </row>
    <row r="42" spans="12:18" ht="16" thickBot="1" x14ac:dyDescent="0.25">
      <c r="L42" s="15" t="s">
        <v>15</v>
      </c>
      <c r="M42" s="24">
        <v>1.5351098210572578</v>
      </c>
      <c r="N42" s="16">
        <v>16</v>
      </c>
      <c r="O42" s="24">
        <v>9.5944363816078612E-2</v>
      </c>
      <c r="P42" s="20" t="s">
        <v>16</v>
      </c>
      <c r="Q42" s="6" t="s">
        <v>16</v>
      </c>
    </row>
    <row r="43" spans="12:18" x14ac:dyDescent="0.2">
      <c r="O43" s="65" t="s">
        <v>3</v>
      </c>
      <c r="P43" s="65" t="s">
        <v>3</v>
      </c>
      <c r="Q43" s="65" t="s">
        <v>6</v>
      </c>
      <c r="R43" s="65" t="s">
        <v>6</v>
      </c>
    </row>
    <row r="44" spans="12:18" ht="16" thickBot="1" x14ac:dyDescent="0.25">
      <c r="L44" s="25" t="s">
        <v>18</v>
      </c>
      <c r="O44" s="66" t="s">
        <v>4</v>
      </c>
      <c r="P44" s="66" t="s">
        <v>5</v>
      </c>
      <c r="Q44" s="66" t="s">
        <v>4</v>
      </c>
      <c r="R44" s="67" t="s">
        <v>5</v>
      </c>
    </row>
    <row r="45" spans="12:18" x14ac:dyDescent="0.2">
      <c r="L45" s="8"/>
      <c r="M45" s="9" t="s">
        <v>24</v>
      </c>
      <c r="N45" s="9" t="s">
        <v>19</v>
      </c>
      <c r="O45" s="9" t="s">
        <v>64</v>
      </c>
      <c r="P45" s="9" t="s">
        <v>65</v>
      </c>
      <c r="Q45" s="9" t="s">
        <v>66</v>
      </c>
      <c r="R45" s="10" t="s">
        <v>67</v>
      </c>
    </row>
    <row r="46" spans="12:18" x14ac:dyDescent="0.2">
      <c r="L46" s="11" t="s">
        <v>22</v>
      </c>
      <c r="M46" s="12" t="s">
        <v>3</v>
      </c>
      <c r="N46" s="12" t="s">
        <v>4</v>
      </c>
      <c r="O46" s="13" t="s">
        <v>16</v>
      </c>
      <c r="P46" s="21">
        <v>9.9455117210345279E-4</v>
      </c>
      <c r="Q46" s="21">
        <v>9.7958895012471014E-3</v>
      </c>
      <c r="R46" s="4">
        <v>7.2030205245162682E-3</v>
      </c>
    </row>
    <row r="47" spans="12:18" x14ac:dyDescent="0.2">
      <c r="L47" s="11" t="s">
        <v>23</v>
      </c>
      <c r="M47" s="12" t="s">
        <v>3</v>
      </c>
      <c r="N47" s="12" t="s">
        <v>5</v>
      </c>
      <c r="O47" s="21">
        <v>9.9455117210345279E-4</v>
      </c>
      <c r="P47" s="13" t="s">
        <v>16</v>
      </c>
      <c r="Q47" s="13">
        <v>0.1578311227760717</v>
      </c>
      <c r="R47" s="14">
        <v>0.20052853248182245</v>
      </c>
    </row>
    <row r="48" spans="12:18" x14ac:dyDescent="0.2">
      <c r="L48" s="11" t="s">
        <v>29</v>
      </c>
      <c r="M48" s="12" t="s">
        <v>6</v>
      </c>
      <c r="N48" s="12" t="s">
        <v>4</v>
      </c>
      <c r="O48" s="21">
        <v>9.7958895012471014E-3</v>
      </c>
      <c r="P48" s="13">
        <v>0.1578311227760717</v>
      </c>
      <c r="Q48" s="13" t="s">
        <v>16</v>
      </c>
      <c r="R48" s="14">
        <v>0.54908350734619205</v>
      </c>
    </row>
    <row r="49" spans="12:18" ht="16" thickBot="1" x14ac:dyDescent="0.25">
      <c r="L49" s="15" t="s">
        <v>30</v>
      </c>
      <c r="M49" s="16" t="s">
        <v>6</v>
      </c>
      <c r="N49" s="16" t="s">
        <v>5</v>
      </c>
      <c r="O49" s="22">
        <v>7.2030205245162682E-3</v>
      </c>
      <c r="P49" s="5">
        <v>0.20052853248182245</v>
      </c>
      <c r="Q49" s="5">
        <v>0.54908350734619205</v>
      </c>
      <c r="R49" s="6" t="s">
        <v>16</v>
      </c>
    </row>
  </sheetData>
  <phoneticPr fontId="2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U46"/>
  <sheetViews>
    <sheetView tabSelected="1" workbookViewId="0">
      <selection activeCell="T41" sqref="T41"/>
    </sheetView>
  </sheetViews>
  <sheetFormatPr baseColWidth="10" defaultColWidth="8.83203125" defaultRowHeight="15" x14ac:dyDescent="0.2"/>
  <sheetData>
    <row r="2" spans="1:21" ht="16" thickBot="1" x14ac:dyDescent="0.25">
      <c r="C2" s="1"/>
      <c r="D2" s="1" t="s">
        <v>0</v>
      </c>
      <c r="E2" s="1" t="s">
        <v>1</v>
      </c>
      <c r="F2" t="s">
        <v>2</v>
      </c>
      <c r="H2" s="3"/>
      <c r="I2" s="25" t="s">
        <v>42</v>
      </c>
      <c r="J2" s="3"/>
      <c r="K2" s="3"/>
      <c r="L2" s="1" t="s">
        <v>0</v>
      </c>
      <c r="O2" s="2"/>
      <c r="P2" s="2"/>
      <c r="Q2" s="2"/>
      <c r="R2" s="2"/>
      <c r="S2" s="2"/>
    </row>
    <row r="3" spans="1:21" x14ac:dyDescent="0.2">
      <c r="A3" t="s">
        <v>3</v>
      </c>
      <c r="B3" t="s">
        <v>4</v>
      </c>
      <c r="D3">
        <v>941</v>
      </c>
      <c r="E3">
        <v>113</v>
      </c>
      <c r="F3">
        <v>4</v>
      </c>
      <c r="H3" s="3"/>
      <c r="I3" s="25">
        <f>LOG(F3)</f>
        <v>0.6020599913279624</v>
      </c>
      <c r="J3" s="3"/>
      <c r="K3" s="3"/>
      <c r="L3" s="8"/>
      <c r="M3" s="9" t="s">
        <v>9</v>
      </c>
      <c r="N3" s="9" t="s">
        <v>10</v>
      </c>
      <c r="O3" s="9" t="s">
        <v>11</v>
      </c>
      <c r="P3" s="9" t="s">
        <v>12</v>
      </c>
      <c r="Q3" s="10" t="s">
        <v>13</v>
      </c>
    </row>
    <row r="4" spans="1:21" x14ac:dyDescent="0.2">
      <c r="A4" t="s">
        <v>3</v>
      </c>
      <c r="B4" t="s">
        <v>4</v>
      </c>
      <c r="D4">
        <v>690</v>
      </c>
      <c r="E4">
        <v>33</v>
      </c>
      <c r="F4">
        <v>12</v>
      </c>
      <c r="H4" s="3"/>
      <c r="I4" s="25">
        <f t="shared" ref="I4:I25" si="0">LOG(F4)</f>
        <v>1.0791812460476249</v>
      </c>
      <c r="J4" s="3"/>
      <c r="K4" s="3"/>
      <c r="L4" s="11" t="s">
        <v>14</v>
      </c>
      <c r="M4" s="12">
        <v>11794944.050000003</v>
      </c>
      <c r="N4" s="12">
        <v>1</v>
      </c>
      <c r="O4" s="12">
        <v>11794944.050000003</v>
      </c>
      <c r="P4" s="18">
        <v>154.8128593066661</v>
      </c>
      <c r="Q4" s="14">
        <v>1.2155924045131883E-9</v>
      </c>
    </row>
    <row r="5" spans="1:21" x14ac:dyDescent="0.2">
      <c r="A5" t="s">
        <v>3</v>
      </c>
      <c r="B5" t="s">
        <v>4</v>
      </c>
      <c r="D5">
        <v>816</v>
      </c>
      <c r="E5">
        <v>110</v>
      </c>
      <c r="F5">
        <v>25</v>
      </c>
      <c r="H5" s="3"/>
      <c r="I5" s="25">
        <f t="shared" si="0"/>
        <v>1.3979400086720377</v>
      </c>
      <c r="J5" s="3"/>
      <c r="K5" s="3"/>
      <c r="L5" s="30" t="s">
        <v>68</v>
      </c>
      <c r="M5" s="12">
        <v>386698.0500000001</v>
      </c>
      <c r="N5" s="12">
        <v>1</v>
      </c>
      <c r="O5" s="12">
        <v>386698.0500000001</v>
      </c>
      <c r="P5" s="18">
        <v>5.075550214993358</v>
      </c>
      <c r="Q5" s="4">
        <v>3.8654100644416878E-2</v>
      </c>
    </row>
    <row r="6" spans="1:21" x14ac:dyDescent="0.2">
      <c r="A6" t="s">
        <v>3</v>
      </c>
      <c r="B6" t="s">
        <v>4</v>
      </c>
      <c r="D6">
        <v>412</v>
      </c>
      <c r="E6">
        <v>32</v>
      </c>
      <c r="F6">
        <v>4</v>
      </c>
      <c r="I6" s="25">
        <f t="shared" si="0"/>
        <v>0.6020599913279624</v>
      </c>
      <c r="J6" s="3"/>
      <c r="K6" s="3"/>
      <c r="L6" s="30" t="s">
        <v>69</v>
      </c>
      <c r="M6" s="12">
        <v>1096524.4500000002</v>
      </c>
      <c r="N6" s="12">
        <v>1</v>
      </c>
      <c r="O6" s="12">
        <v>1096524.4500000002</v>
      </c>
      <c r="P6" s="18">
        <v>14.392275595759983</v>
      </c>
      <c r="Q6" s="4">
        <v>1.5937258742280136E-3</v>
      </c>
    </row>
    <row r="7" spans="1:21" x14ac:dyDescent="0.2">
      <c r="A7" t="s">
        <v>3</v>
      </c>
      <c r="B7" t="s">
        <v>4</v>
      </c>
      <c r="D7">
        <v>300</v>
      </c>
      <c r="E7">
        <v>54</v>
      </c>
      <c r="F7">
        <v>7</v>
      </c>
      <c r="I7" s="25">
        <f t="shared" si="0"/>
        <v>0.84509804001425681</v>
      </c>
      <c r="J7" s="3"/>
      <c r="K7" s="3"/>
      <c r="L7" s="30" t="s">
        <v>70</v>
      </c>
      <c r="M7" s="12">
        <v>33702.050000000017</v>
      </c>
      <c r="N7" s="12">
        <v>1</v>
      </c>
      <c r="O7" s="12">
        <v>33702.050000000017</v>
      </c>
      <c r="P7" s="18">
        <v>0.442351460327294</v>
      </c>
      <c r="Q7" s="14">
        <v>0.51546297638125704</v>
      </c>
    </row>
    <row r="8" spans="1:21" ht="16" thickBot="1" x14ac:dyDescent="0.25">
      <c r="I8" s="25"/>
      <c r="J8" s="3"/>
      <c r="L8" s="15" t="s">
        <v>15</v>
      </c>
      <c r="M8" s="16">
        <v>1219014.4000000004</v>
      </c>
      <c r="N8" s="16">
        <v>16</v>
      </c>
      <c r="O8" s="16">
        <v>76188.400000000023</v>
      </c>
      <c r="P8" s="20" t="s">
        <v>16</v>
      </c>
      <c r="Q8" s="6" t="s">
        <v>16</v>
      </c>
    </row>
    <row r="9" spans="1:21" x14ac:dyDescent="0.2">
      <c r="A9" t="s">
        <v>3</v>
      </c>
      <c r="B9" t="s">
        <v>5</v>
      </c>
      <c r="D9">
        <v>768</v>
      </c>
      <c r="E9">
        <v>37</v>
      </c>
      <c r="F9">
        <v>8</v>
      </c>
      <c r="H9" s="3"/>
      <c r="I9" s="25">
        <f t="shared" si="0"/>
        <v>0.90308998699194354</v>
      </c>
      <c r="J9" s="3"/>
      <c r="K9" s="3"/>
      <c r="L9" s="3"/>
      <c r="M9" s="3"/>
    </row>
    <row r="10" spans="1:21" ht="16" thickBot="1" x14ac:dyDescent="0.25">
      <c r="A10" t="s">
        <v>3</v>
      </c>
      <c r="B10" t="s">
        <v>5</v>
      </c>
      <c r="D10">
        <v>1137</v>
      </c>
      <c r="E10">
        <v>72</v>
      </c>
      <c r="F10">
        <v>46</v>
      </c>
      <c r="H10" s="2"/>
      <c r="I10" s="25">
        <f t="shared" si="0"/>
        <v>1.6627578316815741</v>
      </c>
      <c r="J10" s="3"/>
      <c r="K10" s="3"/>
      <c r="L10" s="7" t="s">
        <v>18</v>
      </c>
      <c r="M10" s="56"/>
      <c r="N10" s="58"/>
      <c r="O10" s="58"/>
      <c r="P10" s="58"/>
      <c r="Q10" s="58"/>
      <c r="R10" s="58"/>
      <c r="S10" s="58"/>
      <c r="T10" s="58"/>
    </row>
    <row r="11" spans="1:21" x14ac:dyDescent="0.2">
      <c r="A11" t="s">
        <v>3</v>
      </c>
      <c r="B11" t="s">
        <v>5</v>
      </c>
      <c r="D11">
        <v>1112</v>
      </c>
      <c r="E11">
        <v>159</v>
      </c>
      <c r="F11">
        <v>75</v>
      </c>
      <c r="I11" s="25">
        <f t="shared" si="0"/>
        <v>1.8750612633917001</v>
      </c>
      <c r="L11" s="8"/>
      <c r="M11" s="9" t="s">
        <v>24</v>
      </c>
      <c r="N11" s="9" t="s">
        <v>54</v>
      </c>
      <c r="O11" s="10" t="s">
        <v>55</v>
      </c>
      <c r="P11" s="59"/>
      <c r="Q11" s="59"/>
      <c r="R11" s="59"/>
      <c r="S11" s="58"/>
      <c r="T11" s="58"/>
    </row>
    <row r="12" spans="1:21" x14ac:dyDescent="0.2">
      <c r="A12" t="s">
        <v>3</v>
      </c>
      <c r="B12" t="s">
        <v>5</v>
      </c>
      <c r="D12">
        <v>1032</v>
      </c>
      <c r="E12">
        <v>130</v>
      </c>
      <c r="F12">
        <v>50</v>
      </c>
      <c r="I12" s="25">
        <f t="shared" si="0"/>
        <v>1.6989700043360187</v>
      </c>
      <c r="J12" s="3"/>
      <c r="K12" s="3"/>
      <c r="L12" s="11" t="s">
        <v>22</v>
      </c>
      <c r="M12" s="12" t="s">
        <v>3</v>
      </c>
      <c r="N12" s="21" t="s">
        <v>16</v>
      </c>
      <c r="O12" s="4">
        <v>3.8773969706057176E-2</v>
      </c>
      <c r="P12" s="21"/>
      <c r="Q12" s="13"/>
      <c r="R12" s="13"/>
      <c r="S12" s="58"/>
      <c r="T12" s="58"/>
    </row>
    <row r="13" spans="1:21" ht="16" thickBot="1" x14ac:dyDescent="0.25">
      <c r="A13" t="s">
        <v>3</v>
      </c>
      <c r="B13" t="s">
        <v>5</v>
      </c>
      <c r="D13">
        <v>1862</v>
      </c>
      <c r="E13">
        <v>329</v>
      </c>
      <c r="F13" s="2">
        <v>221</v>
      </c>
      <c r="I13" s="25">
        <f t="shared" si="0"/>
        <v>2.3443922736851106</v>
      </c>
      <c r="J13" s="2"/>
      <c r="K13" s="2"/>
      <c r="L13" s="15" t="s">
        <v>23</v>
      </c>
      <c r="M13" s="16" t="s">
        <v>6</v>
      </c>
      <c r="N13" s="22">
        <v>3.8773969706057176E-2</v>
      </c>
      <c r="O13" s="55" t="s">
        <v>16</v>
      </c>
      <c r="P13" s="13"/>
      <c r="Q13" s="21"/>
      <c r="R13" s="13"/>
      <c r="S13" s="56"/>
      <c r="T13" s="56"/>
      <c r="U13" s="2">
        <v>6</v>
      </c>
    </row>
    <row r="14" spans="1:21" x14ac:dyDescent="0.2">
      <c r="I14" s="25"/>
      <c r="L14" s="60"/>
      <c r="M14" s="12"/>
      <c r="N14" s="12"/>
      <c r="O14" s="13"/>
      <c r="P14" s="21"/>
      <c r="Q14" s="13"/>
      <c r="R14" s="21"/>
      <c r="S14" s="58"/>
      <c r="T14" s="58"/>
    </row>
    <row r="15" spans="1:21" ht="16" thickBot="1" x14ac:dyDescent="0.25">
      <c r="A15" t="s">
        <v>6</v>
      </c>
      <c r="B15" t="s">
        <v>4</v>
      </c>
      <c r="D15">
        <v>641</v>
      </c>
      <c r="E15">
        <v>188</v>
      </c>
      <c r="F15">
        <v>9</v>
      </c>
      <c r="H15" s="3"/>
      <c r="I15" s="25">
        <f t="shared" si="0"/>
        <v>0.95424250943932487</v>
      </c>
      <c r="J15" s="3"/>
      <c r="K15" s="3"/>
      <c r="L15" s="60" t="s">
        <v>18</v>
      </c>
      <c r="M15" s="12"/>
      <c r="N15" s="12"/>
      <c r="O15" s="13"/>
      <c r="P15" s="13"/>
      <c r="Q15" s="21"/>
      <c r="R15" s="13"/>
      <c r="S15" s="58"/>
      <c r="T15" s="58"/>
    </row>
    <row r="16" spans="1:21" x14ac:dyDescent="0.2">
      <c r="A16" t="s">
        <v>6</v>
      </c>
      <c r="B16" t="s">
        <v>4</v>
      </c>
      <c r="D16">
        <v>258</v>
      </c>
      <c r="E16">
        <v>189</v>
      </c>
      <c r="F16">
        <v>33</v>
      </c>
      <c r="I16" s="25">
        <f t="shared" si="0"/>
        <v>1.5185139398778875</v>
      </c>
      <c r="L16" s="8"/>
      <c r="M16" s="9" t="s">
        <v>19</v>
      </c>
      <c r="N16" s="9" t="s">
        <v>56</v>
      </c>
      <c r="O16" s="10" t="s">
        <v>57</v>
      </c>
    </row>
    <row r="17" spans="1:18" x14ac:dyDescent="0.2">
      <c r="A17" t="s">
        <v>6</v>
      </c>
      <c r="B17" t="s">
        <v>4</v>
      </c>
      <c r="D17">
        <v>293</v>
      </c>
      <c r="E17">
        <v>122</v>
      </c>
      <c r="F17">
        <v>5</v>
      </c>
      <c r="I17" s="25">
        <f t="shared" si="0"/>
        <v>0.69897000433601886</v>
      </c>
      <c r="L17" s="11" t="s">
        <v>22</v>
      </c>
      <c r="M17" s="12" t="s">
        <v>4</v>
      </c>
      <c r="N17" s="21" t="s">
        <v>16</v>
      </c>
      <c r="O17" s="4">
        <v>1.7425505861001778E-3</v>
      </c>
    </row>
    <row r="18" spans="1:18" ht="16" thickBot="1" x14ac:dyDescent="0.25">
      <c r="A18" t="s">
        <v>6</v>
      </c>
      <c r="B18" t="s">
        <v>4</v>
      </c>
      <c r="D18">
        <v>680</v>
      </c>
      <c r="E18">
        <v>210</v>
      </c>
      <c r="F18">
        <v>72</v>
      </c>
      <c r="I18" s="25">
        <f t="shared" si="0"/>
        <v>1.8573324964312685</v>
      </c>
      <c r="J18" s="2"/>
      <c r="K18" s="2"/>
      <c r="L18" s="15" t="s">
        <v>23</v>
      </c>
      <c r="M18" s="16" t="s">
        <v>5</v>
      </c>
      <c r="N18" s="22">
        <v>1.7425505861001778E-3</v>
      </c>
      <c r="O18" s="55" t="s">
        <v>16</v>
      </c>
    </row>
    <row r="19" spans="1:18" x14ac:dyDescent="0.2">
      <c r="A19" t="s">
        <v>6</v>
      </c>
      <c r="B19" t="s">
        <v>4</v>
      </c>
      <c r="D19">
        <v>307</v>
      </c>
      <c r="E19">
        <v>125</v>
      </c>
      <c r="F19">
        <v>19</v>
      </c>
      <c r="H19" s="3"/>
      <c r="I19" s="25">
        <f t="shared" si="0"/>
        <v>1.2787536009528289</v>
      </c>
      <c r="J19" s="3"/>
      <c r="K19" s="3"/>
      <c r="L19" s="3"/>
    </row>
    <row r="20" spans="1:18" ht="16" thickBot="1" x14ac:dyDescent="0.25">
      <c r="H20" s="3"/>
      <c r="I20" s="25"/>
      <c r="J20" s="3"/>
      <c r="K20" s="3"/>
      <c r="L20" s="1" t="s">
        <v>1</v>
      </c>
      <c r="M20" s="3"/>
      <c r="N20" s="3"/>
    </row>
    <row r="21" spans="1:18" x14ac:dyDescent="0.2">
      <c r="A21" t="s">
        <v>6</v>
      </c>
      <c r="B21" t="s">
        <v>5</v>
      </c>
      <c r="D21">
        <v>1084</v>
      </c>
      <c r="E21">
        <v>48</v>
      </c>
      <c r="F21">
        <v>106</v>
      </c>
      <c r="I21" s="25">
        <f t="shared" si="0"/>
        <v>2.0253058652647704</v>
      </c>
      <c r="J21" s="2"/>
      <c r="K21" s="2"/>
      <c r="L21" s="8"/>
      <c r="M21" s="9" t="s">
        <v>9</v>
      </c>
      <c r="N21" s="9" t="s">
        <v>10</v>
      </c>
      <c r="O21" s="9" t="s">
        <v>11</v>
      </c>
      <c r="P21" s="9" t="s">
        <v>12</v>
      </c>
      <c r="Q21" s="10" t="s">
        <v>13</v>
      </c>
    </row>
    <row r="22" spans="1:18" x14ac:dyDescent="0.2">
      <c r="A22" t="s">
        <v>6</v>
      </c>
      <c r="B22" t="s">
        <v>5</v>
      </c>
      <c r="D22">
        <v>696</v>
      </c>
      <c r="E22">
        <v>162</v>
      </c>
      <c r="F22">
        <v>24</v>
      </c>
      <c r="H22" s="3"/>
      <c r="I22" s="25">
        <f t="shared" si="0"/>
        <v>1.3802112417116059</v>
      </c>
      <c r="J22" s="3"/>
      <c r="K22" s="3"/>
      <c r="L22" s="11" t="s">
        <v>14</v>
      </c>
      <c r="M22" s="17">
        <v>264499.99999999994</v>
      </c>
      <c r="N22" s="12">
        <v>1</v>
      </c>
      <c r="O22" s="17">
        <v>264499.99999999994</v>
      </c>
      <c r="P22" s="23">
        <v>55.266512045801207</v>
      </c>
      <c r="Q22" s="14">
        <v>1.4172086754138391E-6</v>
      </c>
    </row>
    <row r="23" spans="1:18" x14ac:dyDescent="0.2">
      <c r="A23" t="s">
        <v>6</v>
      </c>
      <c r="B23" t="s">
        <v>5</v>
      </c>
      <c r="D23">
        <v>796</v>
      </c>
      <c r="E23">
        <v>109</v>
      </c>
      <c r="F23">
        <v>7</v>
      </c>
      <c r="I23" s="25">
        <f t="shared" si="0"/>
        <v>0.84509804001425681</v>
      </c>
      <c r="J23" s="2"/>
      <c r="K23" s="2"/>
      <c r="L23" s="30" t="s">
        <v>68</v>
      </c>
      <c r="M23" s="17">
        <v>1312.2000000000046</v>
      </c>
      <c r="N23" s="12">
        <v>1</v>
      </c>
      <c r="O23" s="17">
        <v>1312.2000000000046</v>
      </c>
      <c r="P23" s="23">
        <v>0.27418040493951085</v>
      </c>
      <c r="Q23" s="14">
        <v>0.60771835004103114</v>
      </c>
    </row>
    <row r="24" spans="1:18" x14ac:dyDescent="0.2">
      <c r="A24" t="s">
        <v>6</v>
      </c>
      <c r="B24" t="s">
        <v>5</v>
      </c>
      <c r="D24">
        <v>729</v>
      </c>
      <c r="E24">
        <v>27</v>
      </c>
      <c r="F24">
        <v>10</v>
      </c>
      <c r="I24" s="25">
        <f t="shared" si="0"/>
        <v>1</v>
      </c>
      <c r="J24" s="2"/>
      <c r="K24" s="2"/>
      <c r="L24" s="30" t="s">
        <v>69</v>
      </c>
      <c r="M24" s="17">
        <v>135.19999999999735</v>
      </c>
      <c r="N24" s="12">
        <v>1</v>
      </c>
      <c r="O24" s="17">
        <v>135.19999999999735</v>
      </c>
      <c r="P24" s="23">
        <v>2.8249650013581016E-2</v>
      </c>
      <c r="Q24" s="14">
        <v>0.86862943932145265</v>
      </c>
    </row>
    <row r="25" spans="1:18" x14ac:dyDescent="0.2">
      <c r="A25" t="s">
        <v>6</v>
      </c>
      <c r="B25" t="s">
        <v>5</v>
      </c>
      <c r="D25">
        <v>805</v>
      </c>
      <c r="E25">
        <v>51</v>
      </c>
      <c r="F25">
        <v>37</v>
      </c>
      <c r="I25" s="25">
        <f t="shared" si="0"/>
        <v>1.568201724066995</v>
      </c>
      <c r="L25" s="30" t="s">
        <v>70</v>
      </c>
      <c r="M25" s="17">
        <v>33784.200000000004</v>
      </c>
      <c r="N25" s="12">
        <v>1</v>
      </c>
      <c r="O25" s="17">
        <v>33784.200000000004</v>
      </c>
      <c r="P25" s="23">
        <v>7.0591111389707297</v>
      </c>
      <c r="Q25" s="4">
        <v>1.7225002890959518E-2</v>
      </c>
    </row>
    <row r="26" spans="1:18" ht="16" thickBot="1" x14ac:dyDescent="0.25">
      <c r="L26" s="15" t="s">
        <v>15</v>
      </c>
      <c r="M26" s="19">
        <v>76574.39999999998</v>
      </c>
      <c r="N26" s="16">
        <v>16</v>
      </c>
      <c r="O26" s="19">
        <v>4785.8999999999987</v>
      </c>
      <c r="P26" s="24" t="s">
        <v>16</v>
      </c>
      <c r="Q26" s="6" t="s">
        <v>16</v>
      </c>
    </row>
    <row r="27" spans="1:18" x14ac:dyDescent="0.2">
      <c r="O27" s="65" t="s">
        <v>3</v>
      </c>
      <c r="P27" s="65" t="s">
        <v>3</v>
      </c>
      <c r="Q27" s="65" t="s">
        <v>6</v>
      </c>
      <c r="R27" s="65" t="s">
        <v>6</v>
      </c>
    </row>
    <row r="28" spans="1:18" ht="16" thickBot="1" x14ac:dyDescent="0.25">
      <c r="L28" s="1" t="s">
        <v>40</v>
      </c>
      <c r="M28" s="2"/>
      <c r="N28" s="2"/>
      <c r="O28" s="66" t="s">
        <v>4</v>
      </c>
      <c r="P28" s="66" t="s">
        <v>5</v>
      </c>
      <c r="Q28" s="66" t="s">
        <v>4</v>
      </c>
      <c r="R28" s="67" t="s">
        <v>5</v>
      </c>
    </row>
    <row r="29" spans="1:18" x14ac:dyDescent="0.2">
      <c r="J29" s="2"/>
      <c r="K29" s="2"/>
      <c r="L29" s="8"/>
      <c r="M29" s="9" t="s">
        <v>24</v>
      </c>
      <c r="N29" s="9" t="s">
        <v>19</v>
      </c>
      <c r="O29" s="9" t="s">
        <v>58</v>
      </c>
      <c r="P29" s="9" t="s">
        <v>59</v>
      </c>
      <c r="Q29" s="9" t="s">
        <v>60</v>
      </c>
      <c r="R29" s="10" t="s">
        <v>61</v>
      </c>
    </row>
    <row r="30" spans="1:18" x14ac:dyDescent="0.2">
      <c r="L30" s="11" t="s">
        <v>22</v>
      </c>
      <c r="M30" s="12" t="s">
        <v>3</v>
      </c>
      <c r="N30" s="12" t="s">
        <v>4</v>
      </c>
      <c r="O30" s="13" t="s">
        <v>16</v>
      </c>
      <c r="P30" s="13">
        <v>9.7532811972014466E-2</v>
      </c>
      <c r="Q30" s="21">
        <v>3.8951960316917722E-2</v>
      </c>
      <c r="R30" s="14">
        <v>0.80469835488357244</v>
      </c>
    </row>
    <row r="31" spans="1:18" x14ac:dyDescent="0.2">
      <c r="L31" s="11" t="s">
        <v>23</v>
      </c>
      <c r="M31" s="12" t="s">
        <v>3</v>
      </c>
      <c r="N31" s="12" t="s">
        <v>5</v>
      </c>
      <c r="O31" s="13">
        <v>9.7532811972014466E-2</v>
      </c>
      <c r="P31" s="13" t="s">
        <v>16</v>
      </c>
      <c r="Q31" s="13">
        <v>0.63140449396981757</v>
      </c>
      <c r="R31" s="14">
        <v>0.15093015231970064</v>
      </c>
    </row>
    <row r="32" spans="1:18" x14ac:dyDescent="0.2">
      <c r="L32" s="11" t="s">
        <v>29</v>
      </c>
      <c r="M32" s="12" t="s">
        <v>6</v>
      </c>
      <c r="N32" s="12" t="s">
        <v>4</v>
      </c>
      <c r="O32" s="21">
        <v>3.8951960316917722E-2</v>
      </c>
      <c r="P32" s="13">
        <v>0.63140449396981757</v>
      </c>
      <c r="Q32" s="13" t="s">
        <v>16</v>
      </c>
      <c r="R32" s="14">
        <v>6.3060284800850464E-2</v>
      </c>
    </row>
    <row r="33" spans="12:18" ht="16" thickBot="1" x14ac:dyDescent="0.25">
      <c r="L33" s="15" t="s">
        <v>30</v>
      </c>
      <c r="M33" s="16" t="s">
        <v>6</v>
      </c>
      <c r="N33" s="16" t="s">
        <v>5</v>
      </c>
      <c r="O33" s="5">
        <v>0.80469835488357244</v>
      </c>
      <c r="P33" s="5">
        <v>0.15093015231970064</v>
      </c>
      <c r="Q33" s="5">
        <v>6.3060284800850464E-2</v>
      </c>
      <c r="R33" s="6" t="s">
        <v>16</v>
      </c>
    </row>
    <row r="35" spans="12:18" ht="16" thickBot="1" x14ac:dyDescent="0.25">
      <c r="L35" s="25" t="s">
        <v>42</v>
      </c>
    </row>
    <row r="36" spans="12:18" x14ac:dyDescent="0.2">
      <c r="L36" s="8"/>
      <c r="M36" s="9" t="s">
        <v>9</v>
      </c>
      <c r="N36" s="9" t="s">
        <v>10</v>
      </c>
      <c r="O36" s="9" t="s">
        <v>11</v>
      </c>
      <c r="P36" s="9" t="s">
        <v>12</v>
      </c>
      <c r="Q36" s="10" t="s">
        <v>13</v>
      </c>
    </row>
    <row r="37" spans="12:18" x14ac:dyDescent="0.2">
      <c r="L37" s="11" t="s">
        <v>14</v>
      </c>
      <c r="M37" s="23">
        <v>34.157765896582532</v>
      </c>
      <c r="N37" s="12">
        <v>1</v>
      </c>
      <c r="O37" s="23">
        <v>34.157765896582532</v>
      </c>
      <c r="P37" s="18">
        <v>167.85075727085564</v>
      </c>
      <c r="Q37" s="14">
        <v>6.7271710424421371E-10</v>
      </c>
    </row>
    <row r="38" spans="12:18" x14ac:dyDescent="0.2">
      <c r="L38" s="30" t="s">
        <v>68</v>
      </c>
      <c r="M38" s="23">
        <v>6.7301791922051409E-4</v>
      </c>
      <c r="N38" s="12">
        <v>1</v>
      </c>
      <c r="O38" s="23">
        <v>6.7301791922051409E-4</v>
      </c>
      <c r="P38" s="18">
        <v>3.3072001178309231E-3</v>
      </c>
      <c r="Q38" s="14">
        <v>0.95485240965384643</v>
      </c>
    </row>
    <row r="39" spans="12:18" x14ac:dyDescent="0.2">
      <c r="L39" s="30" t="s">
        <v>69</v>
      </c>
      <c r="M39" s="23">
        <v>0.99856962857636988</v>
      </c>
      <c r="N39" s="12">
        <v>1</v>
      </c>
      <c r="O39" s="23">
        <v>0.99856962857636988</v>
      </c>
      <c r="P39" s="18">
        <v>4.9069564107818326</v>
      </c>
      <c r="Q39" s="4">
        <v>4.1603347262394563E-2</v>
      </c>
    </row>
    <row r="40" spans="12:18" x14ac:dyDescent="0.2">
      <c r="L40" s="30" t="s">
        <v>70</v>
      </c>
      <c r="M40" s="23">
        <v>0.59406555005539829</v>
      </c>
      <c r="N40" s="12">
        <v>1</v>
      </c>
      <c r="O40" s="23">
        <v>0.59406555005539829</v>
      </c>
      <c r="P40" s="18">
        <v>2.9192293414980739</v>
      </c>
      <c r="Q40" s="14">
        <v>0.10685276543103872</v>
      </c>
    </row>
    <row r="41" spans="12:18" ht="16" thickBot="1" x14ac:dyDescent="0.25">
      <c r="L41" s="15" t="s">
        <v>15</v>
      </c>
      <c r="M41" s="24">
        <v>3.2560130393895754</v>
      </c>
      <c r="N41" s="16">
        <v>16</v>
      </c>
      <c r="O41" s="24">
        <v>0.20350081496184846</v>
      </c>
      <c r="P41" s="20" t="s">
        <v>16</v>
      </c>
      <c r="Q41" s="6" t="s">
        <v>16</v>
      </c>
    </row>
    <row r="43" spans="12:18" ht="16" thickBot="1" x14ac:dyDescent="0.25">
      <c r="L43" s="7" t="s">
        <v>18</v>
      </c>
    </row>
    <row r="44" spans="12:18" x14ac:dyDescent="0.2">
      <c r="L44" s="8"/>
      <c r="M44" s="9" t="s">
        <v>19</v>
      </c>
      <c r="N44" s="9" t="s">
        <v>62</v>
      </c>
      <c r="O44" s="10" t="s">
        <v>63</v>
      </c>
    </row>
    <row r="45" spans="12:18" x14ac:dyDescent="0.2">
      <c r="L45" s="11" t="s">
        <v>22</v>
      </c>
      <c r="M45" s="12" t="s">
        <v>4</v>
      </c>
      <c r="N45" s="21" t="s">
        <v>16</v>
      </c>
      <c r="O45" s="4">
        <v>4.1728656091348237E-2</v>
      </c>
      <c r="P45" t="s">
        <v>76</v>
      </c>
    </row>
    <row r="46" spans="12:18" ht="16" thickBot="1" x14ac:dyDescent="0.25">
      <c r="L46" s="15" t="s">
        <v>23</v>
      </c>
      <c r="M46" s="16" t="s">
        <v>5</v>
      </c>
      <c r="N46" s="22">
        <v>4.1728656091348237E-2</v>
      </c>
      <c r="O46" s="55" t="s">
        <v>16</v>
      </c>
    </row>
  </sheetData>
  <phoneticPr fontId="2" type="noConversion"/>
  <pageMargins left="0.78740157499999996" right="0.78740157499999996" top="0.984251969" bottom="0.984251969" header="0.49212598499999999" footer="0.4921259849999999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LH</vt:lpstr>
      <vt:lpstr>LPeF</vt:lpstr>
      <vt:lpstr>MPeF</vt:lpstr>
      <vt:lpstr>DMH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 Office User</cp:lastModifiedBy>
  <dcterms:created xsi:type="dcterms:W3CDTF">2020-02-04T19:21:28Z</dcterms:created>
  <dcterms:modified xsi:type="dcterms:W3CDTF">2022-04-18T18:14:03Z</dcterms:modified>
</cp:coreProperties>
</file>