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sarto\OneDrive\Posdoc 2017-18\Results\Data for uploading in the repository (Nov_2019)\"/>
    </mc:Choice>
  </mc:AlternateContent>
  <xr:revisionPtr revIDLastSave="41" documentId="13_ncr:1_{3541C52F-EBBA-49AC-B00A-093228F00AC7}" xr6:coauthVersionLast="45" xr6:coauthVersionMax="45" xr10:uidLastSave="{9B43D567-80C1-439A-A120-93A2C9EB8DBD}"/>
  <bookViews>
    <workbookView xWindow="-110" yWindow="-110" windowWidth="19420" windowHeight="10420" activeTab="1" xr2:uid="{E561C2F1-5822-462C-A0CD-31363EAB5DD6}"/>
  </bookViews>
  <sheets>
    <sheet name="Catchments" sheetId="1" r:id="rId1"/>
    <sheet name="New_land_use"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D29" i="3" l="1"/>
  <c r="AD30" i="3"/>
  <c r="AD31" i="3"/>
  <c r="AD32" i="3"/>
  <c r="AD28" i="3"/>
  <c r="AC29" i="3"/>
  <c r="AC30" i="3"/>
  <c r="AC31" i="3"/>
  <c r="AC32" i="3"/>
  <c r="AC28" i="3"/>
  <c r="AB29" i="3"/>
  <c r="AB30" i="3"/>
  <c r="AB31" i="3"/>
  <c r="AB32" i="3"/>
  <c r="AB28" i="3"/>
  <c r="AA29" i="3"/>
  <c r="AA30" i="3"/>
  <c r="AA31" i="3"/>
  <c r="AA32" i="3"/>
  <c r="AA28" i="3"/>
  <c r="Z29" i="3"/>
  <c r="Z30" i="3"/>
  <c r="Z31" i="3"/>
  <c r="Z32" i="3"/>
  <c r="Z28" i="3"/>
  <c r="Y29" i="3"/>
  <c r="Y30" i="3"/>
  <c r="Y31" i="3"/>
  <c r="Y32" i="3"/>
  <c r="Y28" i="3"/>
  <c r="X29" i="3"/>
  <c r="X30" i="3"/>
  <c r="X31" i="3"/>
  <c r="X32" i="3"/>
  <c r="X28" i="3"/>
  <c r="X3" i="3"/>
  <c r="AD7" i="3" l="1"/>
  <c r="AC7" i="3"/>
  <c r="AB7" i="3"/>
  <c r="AA7" i="3"/>
  <c r="Z7" i="3"/>
  <c r="Y7" i="3"/>
  <c r="X7" i="3"/>
  <c r="AD6" i="3"/>
  <c r="AC6" i="3"/>
  <c r="AB6" i="3"/>
  <c r="AA6" i="3"/>
  <c r="Z6" i="3"/>
  <c r="Y6" i="3"/>
  <c r="X6" i="3"/>
  <c r="AD5" i="3"/>
  <c r="AC5" i="3"/>
  <c r="AB5" i="3"/>
  <c r="AA5" i="3"/>
  <c r="Z5" i="3"/>
  <c r="Y5" i="3"/>
  <c r="X5" i="3"/>
  <c r="AD4" i="3"/>
  <c r="AC4" i="3"/>
  <c r="AB4" i="3"/>
  <c r="AA4" i="3"/>
  <c r="Z4" i="3"/>
  <c r="Y4" i="3"/>
  <c r="X4" i="3"/>
  <c r="AD3" i="3"/>
  <c r="AC3" i="3"/>
  <c r="AB3" i="3"/>
  <c r="AA3" i="3"/>
  <c r="Z3" i="3"/>
  <c r="Y3" i="3"/>
  <c r="F9" i="3"/>
  <c r="F48" i="3"/>
  <c r="H47" i="3"/>
  <c r="H46" i="3"/>
  <c r="H45" i="3"/>
  <c r="H44" i="3"/>
  <c r="H43" i="3"/>
  <c r="H42" i="3"/>
  <c r="R35" i="3"/>
  <c r="F35" i="3"/>
  <c r="T34" i="3"/>
  <c r="H34" i="3"/>
  <c r="T33" i="3"/>
  <c r="H33" i="3"/>
  <c r="T32" i="3"/>
  <c r="H32" i="3"/>
  <c r="T31" i="3"/>
  <c r="H31" i="3"/>
  <c r="T30" i="3"/>
  <c r="H30" i="3"/>
  <c r="T29" i="3"/>
  <c r="H29" i="3"/>
  <c r="R22" i="3"/>
  <c r="F22" i="3"/>
  <c r="T21" i="3"/>
  <c r="H21" i="3"/>
  <c r="T20" i="3"/>
  <c r="H20" i="3"/>
  <c r="T19" i="3"/>
  <c r="H19" i="3"/>
  <c r="T18" i="3"/>
  <c r="H18" i="3"/>
  <c r="T17" i="3"/>
  <c r="H17" i="3"/>
  <c r="T16" i="3"/>
  <c r="H16" i="3"/>
  <c r="R9" i="3"/>
  <c r="T8" i="3"/>
  <c r="H8" i="3"/>
  <c r="T7" i="3"/>
  <c r="H7" i="3"/>
  <c r="T6" i="3"/>
  <c r="H6" i="3"/>
  <c r="T5" i="3"/>
  <c r="H5" i="3"/>
  <c r="T4" i="3"/>
  <c r="H4" i="3"/>
  <c r="T3" i="3"/>
  <c r="H3" i="3"/>
  <c r="T9" i="3" l="1"/>
  <c r="U8" i="3" s="1"/>
  <c r="H35" i="3"/>
  <c r="I31" i="3" s="1"/>
  <c r="H22" i="3"/>
  <c r="I21" i="3" s="1"/>
  <c r="H48" i="3"/>
  <c r="I44" i="3" s="1"/>
  <c r="T35" i="3"/>
  <c r="U29" i="3" s="1"/>
  <c r="T22" i="3"/>
  <c r="U17" i="3" s="1"/>
  <c r="H9" i="3"/>
  <c r="I8" i="3" s="1"/>
  <c r="I34" i="3"/>
  <c r="T28" i="1"/>
  <c r="T29" i="1"/>
  <c r="T30" i="1"/>
  <c r="T31" i="1"/>
  <c r="T27" i="1"/>
  <c r="AC28" i="1"/>
  <c r="AC29" i="1"/>
  <c r="AC30" i="1"/>
  <c r="AC31" i="1"/>
  <c r="AC27" i="1"/>
  <c r="AB27" i="1"/>
  <c r="AB28" i="1"/>
  <c r="AB29" i="1"/>
  <c r="AB30" i="1"/>
  <c r="AB31" i="1"/>
  <c r="AA28" i="1"/>
  <c r="AA29" i="1"/>
  <c r="AA30" i="1"/>
  <c r="AA31" i="1"/>
  <c r="AA27" i="1"/>
  <c r="Z28" i="1"/>
  <c r="Z29" i="1"/>
  <c r="Z30" i="1"/>
  <c r="Z31" i="1"/>
  <c r="Z27" i="1"/>
  <c r="Y31" i="1"/>
  <c r="Y28" i="1"/>
  <c r="Y29" i="1"/>
  <c r="Y30" i="1"/>
  <c r="Y27" i="1"/>
  <c r="X28" i="1"/>
  <c r="X29" i="1"/>
  <c r="X30" i="1"/>
  <c r="X31" i="1"/>
  <c r="X27" i="1"/>
  <c r="W28" i="1"/>
  <c r="W29" i="1"/>
  <c r="W30" i="1"/>
  <c r="W31" i="1"/>
  <c r="W27" i="1"/>
  <c r="V28" i="1"/>
  <c r="V29" i="1"/>
  <c r="V30" i="1"/>
  <c r="V31" i="1"/>
  <c r="V27" i="1"/>
  <c r="U28" i="1"/>
  <c r="U29" i="1"/>
  <c r="U30" i="1"/>
  <c r="U31" i="1"/>
  <c r="U27" i="1"/>
  <c r="I18" i="3" l="1"/>
  <c r="I17" i="3"/>
  <c r="I19" i="3"/>
  <c r="I16" i="3"/>
  <c r="I20" i="3"/>
  <c r="I22" i="3"/>
  <c r="U6" i="3"/>
  <c r="U7" i="3"/>
  <c r="U5" i="3"/>
  <c r="U3" i="3"/>
  <c r="U9" i="3"/>
  <c r="U4" i="3"/>
  <c r="I30" i="3"/>
  <c r="I29" i="3"/>
  <c r="I32" i="3"/>
  <c r="I35" i="3"/>
  <c r="I33" i="3"/>
  <c r="U32" i="3"/>
  <c r="I42" i="3"/>
  <c r="I48" i="3"/>
  <c r="I47" i="3"/>
  <c r="I46" i="3"/>
  <c r="I43" i="3"/>
  <c r="I45" i="3"/>
  <c r="U31" i="3"/>
  <c r="U35" i="3"/>
  <c r="U34" i="3"/>
  <c r="U30" i="3"/>
  <c r="U33" i="3"/>
  <c r="U16" i="3"/>
  <c r="U18" i="3"/>
  <c r="U22" i="3"/>
  <c r="U19" i="3"/>
  <c r="U21" i="3"/>
  <c r="U20" i="3"/>
  <c r="I6" i="3"/>
  <c r="I7" i="3"/>
  <c r="I9" i="3"/>
  <c r="I4" i="3"/>
  <c r="I3" i="3"/>
  <c r="I5" i="3"/>
  <c r="D36" i="1" l="1"/>
  <c r="P47" i="1"/>
  <c r="P46" i="1"/>
  <c r="P45" i="1"/>
  <c r="P44" i="1"/>
  <c r="P43" i="1"/>
  <c r="P42" i="1"/>
  <c r="P48" i="1" l="1"/>
  <c r="J47" i="1"/>
  <c r="J46" i="1"/>
  <c r="J45" i="1"/>
  <c r="J44" i="1"/>
  <c r="J43" i="1"/>
  <c r="J42" i="1"/>
  <c r="D47" i="1"/>
  <c r="D46" i="1"/>
  <c r="D45" i="1"/>
  <c r="D44" i="1"/>
  <c r="D43" i="1"/>
  <c r="D42" i="1"/>
  <c r="P34" i="1"/>
  <c r="P33" i="1"/>
  <c r="P32" i="1"/>
  <c r="P31" i="1"/>
  <c r="P30" i="1"/>
  <c r="P29" i="1"/>
  <c r="D34" i="1"/>
  <c r="D33" i="1"/>
  <c r="D32" i="1"/>
  <c r="D31" i="1"/>
  <c r="D30" i="1"/>
  <c r="D29" i="1"/>
  <c r="P21" i="1"/>
  <c r="P20" i="1"/>
  <c r="P19" i="1"/>
  <c r="P18" i="1"/>
  <c r="P17" i="1"/>
  <c r="P16" i="1"/>
  <c r="D21" i="1"/>
  <c r="D20" i="1"/>
  <c r="D19" i="1"/>
  <c r="D18" i="1"/>
  <c r="D17" i="1"/>
  <c r="D16" i="1"/>
  <c r="Q44" i="1" l="1"/>
  <c r="AC5" i="1" s="1"/>
  <c r="Q42" i="1"/>
  <c r="AC3" i="1" s="1"/>
  <c r="Q43" i="1"/>
  <c r="AC4" i="1" s="1"/>
  <c r="Q46" i="1"/>
  <c r="AC7" i="1" s="1"/>
  <c r="Q45" i="1"/>
  <c r="AC6" i="1" s="1"/>
  <c r="Q48" i="1"/>
  <c r="Q47" i="1"/>
  <c r="D22" i="1"/>
  <c r="E21" i="1" s="1"/>
  <c r="J48" i="1"/>
  <c r="K48" i="1" s="1"/>
  <c r="D48" i="1"/>
  <c r="E42" i="1" s="1"/>
  <c r="AA3" i="1" s="1"/>
  <c r="P35" i="1"/>
  <c r="D35" i="1"/>
  <c r="E30" i="1" s="1"/>
  <c r="Y4" i="1" s="1"/>
  <c r="P22" i="1"/>
  <c r="Q17" i="1" s="1"/>
  <c r="X4" i="1" s="1"/>
  <c r="P8" i="1"/>
  <c r="P7" i="1"/>
  <c r="P6" i="1"/>
  <c r="P5" i="1"/>
  <c r="P4" i="1"/>
  <c r="P3" i="1"/>
  <c r="J8" i="1"/>
  <c r="J7" i="1"/>
  <c r="J6" i="1"/>
  <c r="J5" i="1"/>
  <c r="J4" i="1"/>
  <c r="J3" i="1"/>
  <c r="E20" i="1" l="1"/>
  <c r="W7" i="1" s="1"/>
  <c r="E31" i="1"/>
  <c r="Y5" i="1" s="1"/>
  <c r="E32" i="1"/>
  <c r="Y6" i="1" s="1"/>
  <c r="K47" i="1"/>
  <c r="E34" i="1"/>
  <c r="K42" i="1"/>
  <c r="AB3" i="1" s="1"/>
  <c r="K45" i="1"/>
  <c r="AB6" i="1" s="1"/>
  <c r="K43" i="1"/>
  <c r="AB4" i="1" s="1"/>
  <c r="E29" i="1"/>
  <c r="Y3" i="1" s="1"/>
  <c r="K44" i="1"/>
  <c r="AB5" i="1" s="1"/>
  <c r="E33" i="1"/>
  <c r="Y7" i="1" s="1"/>
  <c r="K46" i="1"/>
  <c r="AB7" i="1" s="1"/>
  <c r="E19" i="1"/>
  <c r="W6" i="1" s="1"/>
  <c r="E47" i="1"/>
  <c r="E44" i="1"/>
  <c r="AA5" i="1" s="1"/>
  <c r="E48" i="1"/>
  <c r="E45" i="1"/>
  <c r="AA6" i="1" s="1"/>
  <c r="E46" i="1"/>
  <c r="AA7" i="1" s="1"/>
  <c r="E43" i="1"/>
  <c r="AA4" i="1" s="1"/>
  <c r="Q30" i="1"/>
  <c r="Z4" i="1" s="1"/>
  <c r="Q34" i="1"/>
  <c r="Q35" i="1"/>
  <c r="Q32" i="1"/>
  <c r="Z6" i="1" s="1"/>
  <c r="Q33" i="1"/>
  <c r="Z7" i="1" s="1"/>
  <c r="Q31" i="1"/>
  <c r="Z5" i="1" s="1"/>
  <c r="Q29" i="1"/>
  <c r="Z3" i="1" s="1"/>
  <c r="Q18" i="1"/>
  <c r="X5" i="1" s="1"/>
  <c r="Q22" i="1"/>
  <c r="Q19" i="1"/>
  <c r="X6" i="1" s="1"/>
  <c r="Q20" i="1"/>
  <c r="X7" i="1" s="1"/>
  <c r="Q21" i="1"/>
  <c r="Q16" i="1"/>
  <c r="X3" i="1" s="1"/>
  <c r="E22" i="1"/>
  <c r="E18" i="1"/>
  <c r="W5" i="1" s="1"/>
  <c r="E17" i="1"/>
  <c r="W4" i="1" s="1"/>
  <c r="E16" i="1"/>
  <c r="W3" i="1" s="1"/>
  <c r="J9" i="1"/>
  <c r="K3" i="1" s="1"/>
  <c r="U3" i="1" s="1"/>
  <c r="P9" i="1"/>
  <c r="Q4" i="1" s="1"/>
  <c r="V4" i="1" s="1"/>
  <c r="B9" i="1"/>
  <c r="K6" i="1" l="1"/>
  <c r="U6" i="1" s="1"/>
  <c r="Q3" i="1"/>
  <c r="V3" i="1" s="1"/>
  <c r="E35" i="1"/>
  <c r="K8" i="1"/>
  <c r="K4" i="1"/>
  <c r="U4" i="1" s="1"/>
  <c r="K5" i="1"/>
  <c r="U5" i="1" s="1"/>
  <c r="K9" i="1"/>
  <c r="K7" i="1"/>
  <c r="U7" i="1" s="1"/>
  <c r="Q8" i="1"/>
  <c r="Q9" i="1"/>
  <c r="Q6" i="1"/>
  <c r="V6" i="1" s="1"/>
  <c r="Q5" i="1"/>
  <c r="V5" i="1" s="1"/>
  <c r="Q7" i="1"/>
  <c r="V7" i="1" s="1"/>
  <c r="D4" i="1"/>
  <c r="D5" i="1"/>
  <c r="D6" i="1"/>
  <c r="D7" i="1"/>
  <c r="D8" i="1"/>
  <c r="D3" i="1"/>
  <c r="D9" i="1"/>
  <c r="E6" i="1" l="1"/>
  <c r="T6" i="1" s="1"/>
  <c r="E5" i="1"/>
  <c r="T5" i="1" s="1"/>
  <c r="E9" i="1"/>
  <c r="E7" i="1"/>
  <c r="T7" i="1" s="1"/>
  <c r="E4" i="1"/>
  <c r="T4" i="1" s="1"/>
  <c r="E8" i="1"/>
  <c r="E3" i="1"/>
  <c r="T3" i="1" s="1"/>
</calcChain>
</file>

<file path=xl/sharedStrings.xml><?xml version="1.0" encoding="utf-8"?>
<sst xmlns="http://schemas.openxmlformats.org/spreadsheetml/2006/main" count="287" uniqueCount="48">
  <si>
    <t>gridcode</t>
  </si>
  <si>
    <t>water</t>
  </si>
  <si>
    <t>total area</t>
  </si>
  <si>
    <t>area sq km</t>
  </si>
  <si>
    <t>forest</t>
  </si>
  <si>
    <t>urbanised</t>
  </si>
  <si>
    <t>Agriculture</t>
  </si>
  <si>
    <t>Silviculture</t>
  </si>
  <si>
    <t>Sum</t>
  </si>
  <si>
    <t>%</t>
  </si>
  <si>
    <t>grass/pasture</t>
  </si>
  <si>
    <t>area sq m</t>
  </si>
  <si>
    <t>Total catchment</t>
  </si>
  <si>
    <t>Catchment Sorocaba river</t>
  </si>
  <si>
    <t>Catchment Paruru</t>
  </si>
  <si>
    <t>Catchment Ressaca</t>
  </si>
  <si>
    <t>Catchment Campo Verde</t>
  </si>
  <si>
    <t>Catchment Inflow 5</t>
  </si>
  <si>
    <t>Catchment Inflow 6</t>
  </si>
  <si>
    <t>Catchment Inflow 7</t>
  </si>
  <si>
    <t>Catchment Inflow 8</t>
  </si>
  <si>
    <t>Catchment Inflow 9</t>
  </si>
  <si>
    <t>P1</t>
  </si>
  <si>
    <t>P2</t>
  </si>
  <si>
    <t>P3</t>
  </si>
  <si>
    <t>P4</t>
  </si>
  <si>
    <t>P5</t>
  </si>
  <si>
    <t>P6</t>
  </si>
  <si>
    <t>P7</t>
  </si>
  <si>
    <t>Grass/pasture</t>
  </si>
  <si>
    <t>Urbanised</t>
  </si>
  <si>
    <t>Forest</t>
  </si>
  <si>
    <t>All</t>
  </si>
  <si>
    <t>Sorocaba river</t>
  </si>
  <si>
    <t>Paruru</t>
  </si>
  <si>
    <t>Ressaca</t>
  </si>
  <si>
    <t>Campo Verde</t>
  </si>
  <si>
    <t>Inflow 5</t>
  </si>
  <si>
    <t>Inflow 6</t>
  </si>
  <si>
    <t>Inflow 7</t>
  </si>
  <si>
    <t>Inflow 8</t>
  </si>
  <si>
    <t>Inflow 9</t>
  </si>
  <si>
    <t>Urban</t>
  </si>
  <si>
    <t>Land use</t>
  </si>
  <si>
    <t>total area (km2)</t>
  </si>
  <si>
    <r>
      <rPr>
        <b/>
        <sz val="11"/>
        <color theme="1"/>
        <rFont val="Calibri"/>
        <family val="2"/>
        <scheme val="minor"/>
      </rPr>
      <t>Method</t>
    </r>
    <r>
      <rPr>
        <sz val="11"/>
        <color theme="1"/>
        <rFont val="Calibri"/>
        <family val="2"/>
        <scheme val="minor"/>
      </rPr>
      <t>: a buffer area of 1 Km around the reservoir and main inflows was used for definition of the land cover area of each sampling site. This area extended from the sampling site until 8 km upstream of the site. The lower portion of the main inflows were also considered because these areas  can contribute significantly to the water quality of some sampling sites Some of the land cover areas in the reservoir are overlapped by others and therefore they are not shown in the map</t>
    </r>
  </si>
  <si>
    <t>Field</t>
  </si>
  <si>
    <t>Area (km2)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</si>
</sst>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center" vertical="center"/>
    </xf>
    <xf numFmtId="0" fontId="0" fillId="2" borderId="0" xfId="0" applyFill="1"/>
    <xf numFmtId="0" fontId="0" fillId="2" borderId="0" xfId="0" applyFill="1" applyAlignment="1">
      <alignment horizontal="center" vertical="center"/>
    </xf>
    <xf numFmtId="0" fontId="0" fillId="2" borderId="1" xfId="0" applyFill="1" applyBorder="1" applyAlignment="1">
      <alignment horizontal="center" vertical="center"/>
    </xf>
    <xf numFmtId="164" fontId="0" fillId="2" borderId="1" xfId="0" applyNumberFormat="1" applyFill="1" applyBorder="1" applyAlignment="1">
      <alignment horizontal="center" vertical="center"/>
    </xf>
    <xf numFmtId="164" fontId="0" fillId="2" borderId="0" xfId="0" applyNumberFormat="1" applyFill="1" applyAlignment="1">
      <alignment horizontal="center" vertical="center"/>
    </xf>
    <xf numFmtId="0" fontId="0" fillId="2" borderId="2" xfId="0" applyFill="1" applyBorder="1" applyAlignment="1">
      <alignment horizontal="center" vertical="center"/>
    </xf>
    <xf numFmtId="0" fontId="0" fillId="0" borderId="1" xfId="0" applyBorder="1" applyAlignment="1">
      <alignment horizontal="center" vertical="center"/>
    </xf>
    <xf numFmtId="164" fontId="0" fillId="0" borderId="1" xfId="0" applyNumberFormat="1" applyBorder="1" applyAlignment="1">
      <alignment horizontal="center" vertical="center"/>
    </xf>
    <xf numFmtId="17" fontId="0" fillId="0" borderId="0" xfId="0" applyNumberFormat="1"/>
    <xf numFmtId="0" fontId="0" fillId="0" borderId="0" xfId="0" applyAlignment="1"/>
    <xf numFmtId="0" fontId="0" fillId="2" borderId="1" xfId="0" applyFill="1" applyBorder="1" applyAlignment="1">
      <alignment horizontal="center"/>
    </xf>
    <xf numFmtId="0" fontId="0" fillId="0" borderId="3" xfId="0" applyBorder="1" applyAlignment="1">
      <alignment horizontal="center"/>
    </xf>
    <xf numFmtId="0" fontId="0" fillId="2" borderId="0" xfId="0" applyFill="1" applyAlignment="1">
      <alignment horizontal="center"/>
    </xf>
    <xf numFmtId="0" fontId="0" fillId="2" borderId="0" xfId="0" applyFill="1" applyAlignment="1">
      <alignment horizontal="center" vertical="center" wrapText="1"/>
    </xf>
    <xf numFmtId="49" fontId="0" fillId="2" borderId="0" xfId="0" applyNumberFormat="1" applyFill="1" applyAlignment="1">
      <alignment horizontal="center" vertical="center" wrapText="1"/>
    </xf>
  </cellXfs>
  <cellStyles count="1">
    <cellStyle name="Standard" xfId="0" builtinId="0"/>
  </cellStyles>
  <dxfs count="0"/>
  <tableStyles count="0" defaultTableStyle="TableStyleMedium2" defaultPivotStyle="PivotStyleLight16"/>
  <colors>
    <mruColors>
      <color rgb="FFFF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Land use</a:t>
            </a:r>
            <a:r>
              <a:rPr lang="de-DE" baseline="0"/>
              <a:t> per catchment</a:t>
            </a:r>
            <a:endParaRPr lang="de-D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Catchments!$S$3</c:f>
              <c:strCache>
                <c:ptCount val="1"/>
                <c:pt idx="0">
                  <c:v>Grass/pasture</c:v>
                </c:pt>
              </c:strCache>
            </c:strRef>
          </c:tx>
          <c:spPr>
            <a:solidFill>
              <a:srgbClr val="FFC1F8"/>
            </a:solidFill>
            <a:ln>
              <a:solidFill>
                <a:schemeClr val="tx1"/>
              </a:solidFill>
            </a:ln>
            <a:effectLst/>
          </c:spPr>
          <c:invertIfNegative val="0"/>
          <c:cat>
            <c:strRef>
              <c:f>Catchments!$T$2:$AC$2</c:f>
              <c:strCache>
                <c:ptCount val="10"/>
                <c:pt idx="0">
                  <c:v>All</c:v>
                </c:pt>
                <c:pt idx="1">
                  <c:v>Sorocaba river</c:v>
                </c:pt>
                <c:pt idx="2">
                  <c:v>Paruru</c:v>
                </c:pt>
                <c:pt idx="3">
                  <c:v>Ressaca</c:v>
                </c:pt>
                <c:pt idx="4">
                  <c:v>Campo Verde</c:v>
                </c:pt>
                <c:pt idx="5">
                  <c:v>Inflow 5</c:v>
                </c:pt>
                <c:pt idx="6">
                  <c:v>Inflow 6</c:v>
                </c:pt>
                <c:pt idx="7">
                  <c:v>Inflow 7</c:v>
                </c:pt>
                <c:pt idx="8">
                  <c:v>Inflow 8</c:v>
                </c:pt>
                <c:pt idx="9">
                  <c:v>Inflow 9</c:v>
                </c:pt>
              </c:strCache>
            </c:strRef>
          </c:cat>
          <c:val>
            <c:numRef>
              <c:f>Catchments!$T$3:$AC$3</c:f>
              <c:numCache>
                <c:formatCode>0.0</c:formatCode>
                <c:ptCount val="10"/>
                <c:pt idx="0">
                  <c:v>39.216277981671681</c:v>
                </c:pt>
                <c:pt idx="1">
                  <c:v>39.85597636486446</c:v>
                </c:pt>
                <c:pt idx="2">
                  <c:v>42.265449818348017</c:v>
                </c:pt>
                <c:pt idx="3">
                  <c:v>36.979547298196977</c:v>
                </c:pt>
                <c:pt idx="4">
                  <c:v>32.981484079744241</c:v>
                </c:pt>
                <c:pt idx="5">
                  <c:v>45.517002214570141</c:v>
                </c:pt>
                <c:pt idx="6">
                  <c:v>73.787666410046796</c:v>
                </c:pt>
                <c:pt idx="7">
                  <c:v>66.493616727778885</c:v>
                </c:pt>
                <c:pt idx="8">
                  <c:v>59.524135330388859</c:v>
                </c:pt>
                <c:pt idx="9">
                  <c:v>30.059776863100566</c:v>
                </c:pt>
              </c:numCache>
            </c:numRef>
          </c:val>
          <c:extLst>
            <c:ext xmlns:c16="http://schemas.microsoft.com/office/drawing/2014/chart" uri="{C3380CC4-5D6E-409C-BE32-E72D297353CC}">
              <c16:uniqueId val="{00000000-54E9-469C-B31A-E4A49BD34444}"/>
            </c:ext>
          </c:extLst>
        </c:ser>
        <c:ser>
          <c:idx val="1"/>
          <c:order val="1"/>
          <c:tx>
            <c:strRef>
              <c:f>Catchments!$S$4</c:f>
              <c:strCache>
                <c:ptCount val="1"/>
                <c:pt idx="0">
                  <c:v>Urbanised</c:v>
                </c:pt>
              </c:strCache>
            </c:strRef>
          </c:tx>
          <c:spPr>
            <a:solidFill>
              <a:srgbClr val="FF0000"/>
            </a:solidFill>
            <a:ln>
              <a:solidFill>
                <a:schemeClr val="tx1"/>
              </a:solidFill>
            </a:ln>
            <a:effectLst/>
          </c:spPr>
          <c:invertIfNegative val="0"/>
          <c:cat>
            <c:strRef>
              <c:f>Catchments!$T$2:$AC$2</c:f>
              <c:strCache>
                <c:ptCount val="10"/>
                <c:pt idx="0">
                  <c:v>All</c:v>
                </c:pt>
                <c:pt idx="1">
                  <c:v>Sorocaba river</c:v>
                </c:pt>
                <c:pt idx="2">
                  <c:v>Paruru</c:v>
                </c:pt>
                <c:pt idx="3">
                  <c:v>Ressaca</c:v>
                </c:pt>
                <c:pt idx="4">
                  <c:v>Campo Verde</c:v>
                </c:pt>
                <c:pt idx="5">
                  <c:v>Inflow 5</c:v>
                </c:pt>
                <c:pt idx="6">
                  <c:v>Inflow 6</c:v>
                </c:pt>
                <c:pt idx="7">
                  <c:v>Inflow 7</c:v>
                </c:pt>
                <c:pt idx="8">
                  <c:v>Inflow 8</c:v>
                </c:pt>
                <c:pt idx="9">
                  <c:v>Inflow 9</c:v>
                </c:pt>
              </c:strCache>
            </c:strRef>
          </c:cat>
          <c:val>
            <c:numRef>
              <c:f>Catchments!$T$4:$AC$4</c:f>
              <c:numCache>
                <c:formatCode>0.0</c:formatCode>
                <c:ptCount val="10"/>
                <c:pt idx="0">
                  <c:v>7.5126697727753031</c:v>
                </c:pt>
                <c:pt idx="1">
                  <c:v>7.8468086760624569</c:v>
                </c:pt>
                <c:pt idx="2">
                  <c:v>8.0401016913256544</c:v>
                </c:pt>
                <c:pt idx="3">
                  <c:v>5.4164318376238851</c:v>
                </c:pt>
                <c:pt idx="4">
                  <c:v>5.4873773184922054</c:v>
                </c:pt>
                <c:pt idx="5">
                  <c:v>4.4930050350416568</c:v>
                </c:pt>
                <c:pt idx="6">
                  <c:v>4.6268673355089041</c:v>
                </c:pt>
                <c:pt idx="7">
                  <c:v>8.9337588421547629</c:v>
                </c:pt>
                <c:pt idx="8">
                  <c:v>5.3456826290113906</c:v>
                </c:pt>
                <c:pt idx="9">
                  <c:v>1.7908674356572474</c:v>
                </c:pt>
              </c:numCache>
            </c:numRef>
          </c:val>
          <c:extLst>
            <c:ext xmlns:c16="http://schemas.microsoft.com/office/drawing/2014/chart" uri="{C3380CC4-5D6E-409C-BE32-E72D297353CC}">
              <c16:uniqueId val="{00000001-54E9-469C-B31A-E4A49BD34444}"/>
            </c:ext>
          </c:extLst>
        </c:ser>
        <c:ser>
          <c:idx val="2"/>
          <c:order val="2"/>
          <c:tx>
            <c:strRef>
              <c:f>Catchments!$S$5</c:f>
              <c:strCache>
                <c:ptCount val="1"/>
                <c:pt idx="0">
                  <c:v>Agriculture</c:v>
                </c:pt>
              </c:strCache>
            </c:strRef>
          </c:tx>
          <c:spPr>
            <a:solidFill>
              <a:srgbClr val="FFFF00"/>
            </a:solidFill>
            <a:ln>
              <a:solidFill>
                <a:schemeClr val="tx1"/>
              </a:solidFill>
            </a:ln>
            <a:effectLst/>
          </c:spPr>
          <c:invertIfNegative val="0"/>
          <c:cat>
            <c:strRef>
              <c:f>Catchments!$T$2:$AC$2</c:f>
              <c:strCache>
                <c:ptCount val="10"/>
                <c:pt idx="0">
                  <c:v>All</c:v>
                </c:pt>
                <c:pt idx="1">
                  <c:v>Sorocaba river</c:v>
                </c:pt>
                <c:pt idx="2">
                  <c:v>Paruru</c:v>
                </c:pt>
                <c:pt idx="3">
                  <c:v>Ressaca</c:v>
                </c:pt>
                <c:pt idx="4">
                  <c:v>Campo Verde</c:v>
                </c:pt>
                <c:pt idx="5">
                  <c:v>Inflow 5</c:v>
                </c:pt>
                <c:pt idx="6">
                  <c:v>Inflow 6</c:v>
                </c:pt>
                <c:pt idx="7">
                  <c:v>Inflow 7</c:v>
                </c:pt>
                <c:pt idx="8">
                  <c:v>Inflow 8</c:v>
                </c:pt>
                <c:pt idx="9">
                  <c:v>Inflow 9</c:v>
                </c:pt>
              </c:strCache>
            </c:strRef>
          </c:cat>
          <c:val>
            <c:numRef>
              <c:f>Catchments!$T$5:$AC$5</c:f>
              <c:numCache>
                <c:formatCode>0.0</c:formatCode>
                <c:ptCount val="10"/>
                <c:pt idx="0">
                  <c:v>13.897502595654403</c:v>
                </c:pt>
                <c:pt idx="1">
                  <c:v>13.454444652325092</c:v>
                </c:pt>
                <c:pt idx="2">
                  <c:v>24.350115992222385</c:v>
                </c:pt>
                <c:pt idx="3">
                  <c:v>23.814526113923531</c:v>
                </c:pt>
                <c:pt idx="4">
                  <c:v>19.557192331527752</c:v>
                </c:pt>
                <c:pt idx="5">
                  <c:v>15.158957708808083</c:v>
                </c:pt>
                <c:pt idx="6">
                  <c:v>3.3666445571744759</c:v>
                </c:pt>
                <c:pt idx="7">
                  <c:v>7.4220012099994586</c:v>
                </c:pt>
                <c:pt idx="8">
                  <c:v>6.659031140398918</c:v>
                </c:pt>
                <c:pt idx="9">
                  <c:v>10.629465858474905</c:v>
                </c:pt>
              </c:numCache>
            </c:numRef>
          </c:val>
          <c:extLst>
            <c:ext xmlns:c16="http://schemas.microsoft.com/office/drawing/2014/chart" uri="{C3380CC4-5D6E-409C-BE32-E72D297353CC}">
              <c16:uniqueId val="{00000002-54E9-469C-B31A-E4A49BD34444}"/>
            </c:ext>
          </c:extLst>
        </c:ser>
        <c:ser>
          <c:idx val="3"/>
          <c:order val="3"/>
          <c:tx>
            <c:strRef>
              <c:f>Catchments!$S$6</c:f>
              <c:strCache>
                <c:ptCount val="1"/>
                <c:pt idx="0">
                  <c:v>Silviculture</c:v>
                </c:pt>
              </c:strCache>
            </c:strRef>
          </c:tx>
          <c:spPr>
            <a:solidFill>
              <a:srgbClr val="FFC000"/>
            </a:solidFill>
            <a:ln>
              <a:solidFill>
                <a:schemeClr val="tx1"/>
              </a:solidFill>
            </a:ln>
            <a:effectLst/>
          </c:spPr>
          <c:invertIfNegative val="0"/>
          <c:cat>
            <c:strRef>
              <c:f>Catchments!$T$2:$AC$2</c:f>
              <c:strCache>
                <c:ptCount val="10"/>
                <c:pt idx="0">
                  <c:v>All</c:v>
                </c:pt>
                <c:pt idx="1">
                  <c:v>Sorocaba river</c:v>
                </c:pt>
                <c:pt idx="2">
                  <c:v>Paruru</c:v>
                </c:pt>
                <c:pt idx="3">
                  <c:v>Ressaca</c:v>
                </c:pt>
                <c:pt idx="4">
                  <c:v>Campo Verde</c:v>
                </c:pt>
                <c:pt idx="5">
                  <c:v>Inflow 5</c:v>
                </c:pt>
                <c:pt idx="6">
                  <c:v>Inflow 6</c:v>
                </c:pt>
                <c:pt idx="7">
                  <c:v>Inflow 7</c:v>
                </c:pt>
                <c:pt idx="8">
                  <c:v>Inflow 8</c:v>
                </c:pt>
                <c:pt idx="9">
                  <c:v>Inflow 9</c:v>
                </c:pt>
              </c:strCache>
            </c:strRef>
          </c:cat>
          <c:val>
            <c:numRef>
              <c:f>Catchments!$T$6:$AC$6</c:f>
              <c:numCache>
                <c:formatCode>0.0</c:formatCode>
                <c:ptCount val="10"/>
                <c:pt idx="0">
                  <c:v>0.89202336883042566</c:v>
                </c:pt>
                <c:pt idx="1">
                  <c:v>0.41217695080704286</c:v>
                </c:pt>
                <c:pt idx="2">
                  <c:v>0.42405847345656927</c:v>
                </c:pt>
                <c:pt idx="3">
                  <c:v>0.32660023811827665</c:v>
                </c:pt>
                <c:pt idx="4">
                  <c:v>0.33252253107225765</c:v>
                </c:pt>
                <c:pt idx="5">
                  <c:v>1.6438072529670378</c:v>
                </c:pt>
                <c:pt idx="6">
                  <c:v>0.37622033769063834</c:v>
                </c:pt>
                <c:pt idx="7">
                  <c:v>0.25820504755210338</c:v>
                </c:pt>
                <c:pt idx="8">
                  <c:v>5.7490057870975146</c:v>
                </c:pt>
                <c:pt idx="9">
                  <c:v>31.698257884657128</c:v>
                </c:pt>
              </c:numCache>
            </c:numRef>
          </c:val>
          <c:extLst>
            <c:ext xmlns:c16="http://schemas.microsoft.com/office/drawing/2014/chart" uri="{C3380CC4-5D6E-409C-BE32-E72D297353CC}">
              <c16:uniqueId val="{00000003-54E9-469C-B31A-E4A49BD34444}"/>
            </c:ext>
          </c:extLst>
        </c:ser>
        <c:ser>
          <c:idx val="4"/>
          <c:order val="4"/>
          <c:tx>
            <c:strRef>
              <c:f>Catchments!$S$7</c:f>
              <c:strCache>
                <c:ptCount val="1"/>
                <c:pt idx="0">
                  <c:v>Forest</c:v>
                </c:pt>
              </c:strCache>
            </c:strRef>
          </c:tx>
          <c:spPr>
            <a:solidFill>
              <a:srgbClr val="00B050"/>
            </a:solidFill>
            <a:ln>
              <a:solidFill>
                <a:schemeClr val="tx1"/>
              </a:solidFill>
            </a:ln>
            <a:effectLst/>
          </c:spPr>
          <c:invertIfNegative val="0"/>
          <c:cat>
            <c:strRef>
              <c:f>Catchments!$T$2:$AC$2</c:f>
              <c:strCache>
                <c:ptCount val="10"/>
                <c:pt idx="0">
                  <c:v>All</c:v>
                </c:pt>
                <c:pt idx="1">
                  <c:v>Sorocaba river</c:v>
                </c:pt>
                <c:pt idx="2">
                  <c:v>Paruru</c:v>
                </c:pt>
                <c:pt idx="3">
                  <c:v>Ressaca</c:v>
                </c:pt>
                <c:pt idx="4">
                  <c:v>Campo Verde</c:v>
                </c:pt>
                <c:pt idx="5">
                  <c:v>Inflow 5</c:v>
                </c:pt>
                <c:pt idx="6">
                  <c:v>Inflow 6</c:v>
                </c:pt>
                <c:pt idx="7">
                  <c:v>Inflow 7</c:v>
                </c:pt>
                <c:pt idx="8">
                  <c:v>Inflow 8</c:v>
                </c:pt>
                <c:pt idx="9">
                  <c:v>Inflow 9</c:v>
                </c:pt>
              </c:strCache>
            </c:strRef>
          </c:cat>
          <c:val>
            <c:numRef>
              <c:f>Catchments!$T$7:$AC$7</c:f>
              <c:numCache>
                <c:formatCode>0.0</c:formatCode>
                <c:ptCount val="10"/>
                <c:pt idx="0">
                  <c:v>36.408701587265718</c:v>
                </c:pt>
                <c:pt idx="1">
                  <c:v>38.421740377997622</c:v>
                </c:pt>
                <c:pt idx="2">
                  <c:v>24.693099625436307</c:v>
                </c:pt>
                <c:pt idx="3">
                  <c:v>33.056018520186477</c:v>
                </c:pt>
                <c:pt idx="4">
                  <c:v>41.523611160251313</c:v>
                </c:pt>
                <c:pt idx="5">
                  <c:v>33.087443689348405</c:v>
                </c:pt>
                <c:pt idx="6">
                  <c:v>16.461975294301872</c:v>
                </c:pt>
                <c:pt idx="7">
                  <c:v>16.804008763800837</c:v>
                </c:pt>
                <c:pt idx="8">
                  <c:v>22.686329996335726</c:v>
                </c:pt>
                <c:pt idx="9">
                  <c:v>24.887605217097658</c:v>
                </c:pt>
              </c:numCache>
            </c:numRef>
          </c:val>
          <c:extLst>
            <c:ext xmlns:c16="http://schemas.microsoft.com/office/drawing/2014/chart" uri="{C3380CC4-5D6E-409C-BE32-E72D297353CC}">
              <c16:uniqueId val="{00000004-54E9-469C-B31A-E4A49BD34444}"/>
            </c:ext>
          </c:extLst>
        </c:ser>
        <c:dLbls>
          <c:showLegendKey val="0"/>
          <c:showVal val="0"/>
          <c:showCatName val="0"/>
          <c:showSerName val="0"/>
          <c:showPercent val="0"/>
          <c:showBubbleSize val="0"/>
        </c:dLbls>
        <c:gapWidth val="219"/>
        <c:overlap val="-27"/>
        <c:axId val="382208992"/>
        <c:axId val="385685552"/>
      </c:barChart>
      <c:catAx>
        <c:axId val="382208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85685552"/>
        <c:crosses val="autoZero"/>
        <c:auto val="1"/>
        <c:lblAlgn val="ctr"/>
        <c:lblOffset val="100"/>
        <c:noMultiLvlLbl val="0"/>
      </c:catAx>
      <c:valAx>
        <c:axId val="38568555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82208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Land use</a:t>
            </a:r>
            <a:r>
              <a:rPr lang="de-DE" baseline="0"/>
              <a:t> per catchment (per area)</a:t>
            </a:r>
            <a:endParaRPr lang="de-D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Catchments!$S$3</c:f>
              <c:strCache>
                <c:ptCount val="1"/>
                <c:pt idx="0">
                  <c:v>Grass/pasture</c:v>
                </c:pt>
              </c:strCache>
            </c:strRef>
          </c:tx>
          <c:spPr>
            <a:solidFill>
              <a:schemeClr val="accent1"/>
            </a:solidFill>
            <a:ln>
              <a:noFill/>
            </a:ln>
            <a:effectLst/>
          </c:spPr>
          <c:invertIfNegative val="0"/>
          <c:cat>
            <c:strRef>
              <c:extLst>
                <c:ext xmlns:c15="http://schemas.microsoft.com/office/drawing/2012/chart" uri="{02D57815-91ED-43cb-92C2-25804820EDAC}">
                  <c15:fullRef>
                    <c15:sqref>Catchments!$T$2:$AC$2</c15:sqref>
                  </c15:fullRef>
                </c:ext>
              </c:extLst>
              <c:f>Catchments!$U$2:$AC$2</c:f>
              <c:strCache>
                <c:ptCount val="9"/>
                <c:pt idx="0">
                  <c:v>Sorocaba river</c:v>
                </c:pt>
                <c:pt idx="1">
                  <c:v>Paruru</c:v>
                </c:pt>
                <c:pt idx="2">
                  <c:v>Ressaca</c:v>
                </c:pt>
                <c:pt idx="3">
                  <c:v>Campo Verde</c:v>
                </c:pt>
                <c:pt idx="4">
                  <c:v>Inflow 5</c:v>
                </c:pt>
                <c:pt idx="5">
                  <c:v>Inflow 6</c:v>
                </c:pt>
                <c:pt idx="6">
                  <c:v>Inflow 7</c:v>
                </c:pt>
                <c:pt idx="7">
                  <c:v>Inflow 8</c:v>
                </c:pt>
                <c:pt idx="8">
                  <c:v>Inflow 9</c:v>
                </c:pt>
              </c:strCache>
            </c:strRef>
          </c:cat>
          <c:val>
            <c:numRef>
              <c:extLst>
                <c:ext xmlns:c15="http://schemas.microsoft.com/office/drawing/2012/chart" uri="{02D57815-91ED-43cb-92C2-25804820EDAC}">
                  <c15:fullRef>
                    <c15:sqref>Catchments!$U$27:$AD$27</c15:sqref>
                  </c15:fullRef>
                </c:ext>
              </c:extLst>
              <c:f>Catchments!$V$27:$AD$27</c:f>
              <c:numCache>
                <c:formatCode>0.0</c:formatCode>
                <c:ptCount val="9"/>
                <c:pt idx="0">
                  <c:v>9.3760528865920012</c:v>
                </c:pt>
                <c:pt idx="1">
                  <c:v>17.483139807236</c:v>
                </c:pt>
                <c:pt idx="2">
                  <c:v>5.5883228268179996</c:v>
                </c:pt>
                <c:pt idx="3">
                  <c:v>13.788831366211001</c:v>
                </c:pt>
                <c:pt idx="4">
                  <c:v>7.1046096458779999</c:v>
                </c:pt>
                <c:pt idx="5">
                  <c:v>66.493616727778885</c:v>
                </c:pt>
                <c:pt idx="6">
                  <c:v>2.4849839389999997</c:v>
                </c:pt>
                <c:pt idx="7">
                  <c:v>1.4066271135349999</c:v>
                </c:pt>
              </c:numCache>
            </c:numRef>
          </c:val>
          <c:extLst>
            <c:ext xmlns:c16="http://schemas.microsoft.com/office/drawing/2014/chart" uri="{C3380CC4-5D6E-409C-BE32-E72D297353CC}">
              <c16:uniqueId val="{00000000-225A-4E37-BD18-3111E7F505CB}"/>
            </c:ext>
          </c:extLst>
        </c:ser>
        <c:ser>
          <c:idx val="1"/>
          <c:order val="1"/>
          <c:tx>
            <c:strRef>
              <c:f>Catchments!$S$4</c:f>
              <c:strCache>
                <c:ptCount val="1"/>
                <c:pt idx="0">
                  <c:v>Urbanised</c:v>
                </c:pt>
              </c:strCache>
            </c:strRef>
          </c:tx>
          <c:spPr>
            <a:solidFill>
              <a:schemeClr val="accent2"/>
            </a:solidFill>
            <a:ln>
              <a:noFill/>
            </a:ln>
            <a:effectLst/>
          </c:spPr>
          <c:invertIfNegative val="0"/>
          <c:cat>
            <c:strRef>
              <c:extLst>
                <c:ext xmlns:c15="http://schemas.microsoft.com/office/drawing/2012/chart" uri="{02D57815-91ED-43cb-92C2-25804820EDAC}">
                  <c15:fullRef>
                    <c15:sqref>Catchments!$T$2:$AC$2</c15:sqref>
                  </c15:fullRef>
                </c:ext>
              </c:extLst>
              <c:f>Catchments!$U$2:$AC$2</c:f>
              <c:strCache>
                <c:ptCount val="9"/>
                <c:pt idx="0">
                  <c:v>Sorocaba river</c:v>
                </c:pt>
                <c:pt idx="1">
                  <c:v>Paruru</c:v>
                </c:pt>
                <c:pt idx="2">
                  <c:v>Ressaca</c:v>
                </c:pt>
                <c:pt idx="3">
                  <c:v>Campo Verde</c:v>
                </c:pt>
                <c:pt idx="4">
                  <c:v>Inflow 5</c:v>
                </c:pt>
                <c:pt idx="5">
                  <c:v>Inflow 6</c:v>
                </c:pt>
                <c:pt idx="6">
                  <c:v>Inflow 7</c:v>
                </c:pt>
                <c:pt idx="7">
                  <c:v>Inflow 8</c:v>
                </c:pt>
                <c:pt idx="8">
                  <c:v>Inflow 9</c:v>
                </c:pt>
              </c:strCache>
            </c:strRef>
          </c:cat>
          <c:val>
            <c:numRef>
              <c:extLst>
                <c:ext xmlns:c15="http://schemas.microsoft.com/office/drawing/2012/chart" uri="{02D57815-91ED-43cb-92C2-25804820EDAC}">
                  <c15:fullRef>
                    <c15:sqref>Catchments!$T$28:$AC$28</c15:sqref>
                  </c15:fullRef>
                </c:ext>
              </c:extLst>
              <c:f>Catchments!$U$28:$AC$28</c:f>
              <c:numCache>
                <c:formatCode>0.0</c:formatCode>
                <c:ptCount val="9"/>
                <c:pt idx="0">
                  <c:v>53.288591199578001</c:v>
                </c:pt>
                <c:pt idx="1">
                  <c:v>1.7835943778059999</c:v>
                </c:pt>
                <c:pt idx="2">
                  <c:v>2.5607732379720001</c:v>
                </c:pt>
                <c:pt idx="3">
                  <c:v>0.92977125753800005</c:v>
                </c:pt>
                <c:pt idx="4">
                  <c:v>1.3611021319830001</c:v>
                </c:pt>
                <c:pt idx="5">
                  <c:v>0.44549567565100001</c:v>
                </c:pt>
                <c:pt idx="6">
                  <c:v>8.9337588421547629</c:v>
                </c:pt>
                <c:pt idx="7">
                  <c:v>0.223168894472</c:v>
                </c:pt>
                <c:pt idx="8">
                  <c:v>8.3802441488999999E-2</c:v>
                </c:pt>
              </c:numCache>
            </c:numRef>
          </c:val>
          <c:extLst>
            <c:ext xmlns:c16="http://schemas.microsoft.com/office/drawing/2014/chart" uri="{C3380CC4-5D6E-409C-BE32-E72D297353CC}">
              <c16:uniqueId val="{00000001-225A-4E37-BD18-3111E7F505CB}"/>
            </c:ext>
          </c:extLst>
        </c:ser>
        <c:ser>
          <c:idx val="2"/>
          <c:order val="2"/>
          <c:tx>
            <c:strRef>
              <c:f>Catchments!$S$5</c:f>
              <c:strCache>
                <c:ptCount val="1"/>
                <c:pt idx="0">
                  <c:v>Agriculture</c:v>
                </c:pt>
              </c:strCache>
            </c:strRef>
          </c:tx>
          <c:spPr>
            <a:solidFill>
              <a:srgbClr val="FFFF00"/>
            </a:solidFill>
            <a:ln>
              <a:noFill/>
            </a:ln>
            <a:effectLst/>
          </c:spPr>
          <c:invertIfNegative val="0"/>
          <c:cat>
            <c:strRef>
              <c:extLst>
                <c:ext xmlns:c15="http://schemas.microsoft.com/office/drawing/2012/chart" uri="{02D57815-91ED-43cb-92C2-25804820EDAC}">
                  <c15:fullRef>
                    <c15:sqref>Catchments!$T$2:$AC$2</c15:sqref>
                  </c15:fullRef>
                </c:ext>
              </c:extLst>
              <c:f>Catchments!$U$2:$AC$2</c:f>
              <c:strCache>
                <c:ptCount val="9"/>
                <c:pt idx="0">
                  <c:v>Sorocaba river</c:v>
                </c:pt>
                <c:pt idx="1">
                  <c:v>Paruru</c:v>
                </c:pt>
                <c:pt idx="2">
                  <c:v>Ressaca</c:v>
                </c:pt>
                <c:pt idx="3">
                  <c:v>Campo Verde</c:v>
                </c:pt>
                <c:pt idx="4">
                  <c:v>Inflow 5</c:v>
                </c:pt>
                <c:pt idx="5">
                  <c:v>Inflow 6</c:v>
                </c:pt>
                <c:pt idx="6">
                  <c:v>Inflow 7</c:v>
                </c:pt>
                <c:pt idx="7">
                  <c:v>Inflow 8</c:v>
                </c:pt>
                <c:pt idx="8">
                  <c:v>Inflow 9</c:v>
                </c:pt>
              </c:strCache>
            </c:strRef>
          </c:cat>
          <c:val>
            <c:numRef>
              <c:extLst>
                <c:ext xmlns:c15="http://schemas.microsoft.com/office/drawing/2012/chart" uri="{02D57815-91ED-43cb-92C2-25804820EDAC}">
                  <c15:fullRef>
                    <c15:sqref>Catchments!$T$29:$AC$29</c15:sqref>
                  </c15:fullRef>
                </c:ext>
              </c:extLst>
              <c:f>Catchments!$U$29:$AC$29</c:f>
              <c:numCache>
                <c:formatCode>0.0</c:formatCode>
                <c:ptCount val="9"/>
                <c:pt idx="0">
                  <c:v>91.370699923179004</c:v>
                </c:pt>
                <c:pt idx="1">
                  <c:v>5.4017637649419994</c:v>
                </c:pt>
                <c:pt idx="2">
                  <c:v>11.258999093077</c:v>
                </c:pt>
                <c:pt idx="3">
                  <c:v>3.3137351876130001</c:v>
                </c:pt>
                <c:pt idx="4">
                  <c:v>4.5922249129879997</c:v>
                </c:pt>
                <c:pt idx="5">
                  <c:v>0.32415573711500001</c:v>
                </c:pt>
                <c:pt idx="6">
                  <c:v>7.4220012099994586</c:v>
                </c:pt>
                <c:pt idx="7">
                  <c:v>0.27799791364199999</c:v>
                </c:pt>
                <c:pt idx="8">
                  <c:v>0.49739873143500002</c:v>
                </c:pt>
              </c:numCache>
            </c:numRef>
          </c:val>
          <c:extLst>
            <c:ext xmlns:c16="http://schemas.microsoft.com/office/drawing/2014/chart" uri="{C3380CC4-5D6E-409C-BE32-E72D297353CC}">
              <c16:uniqueId val="{00000002-225A-4E37-BD18-3111E7F505CB}"/>
            </c:ext>
          </c:extLst>
        </c:ser>
        <c:ser>
          <c:idx val="3"/>
          <c:order val="3"/>
          <c:tx>
            <c:strRef>
              <c:f>Catchments!$S$6</c:f>
              <c:strCache>
                <c:ptCount val="1"/>
                <c:pt idx="0">
                  <c:v>Silviculture</c:v>
                </c:pt>
              </c:strCache>
            </c:strRef>
          </c:tx>
          <c:spPr>
            <a:solidFill>
              <a:schemeClr val="accent4"/>
            </a:solidFill>
            <a:ln>
              <a:noFill/>
            </a:ln>
            <a:effectLst/>
          </c:spPr>
          <c:invertIfNegative val="0"/>
          <c:cat>
            <c:strRef>
              <c:extLst>
                <c:ext xmlns:c15="http://schemas.microsoft.com/office/drawing/2012/chart" uri="{02D57815-91ED-43cb-92C2-25804820EDAC}">
                  <c15:fullRef>
                    <c15:sqref>Catchments!$T$2:$AC$2</c15:sqref>
                  </c15:fullRef>
                </c:ext>
              </c:extLst>
              <c:f>Catchments!$U$2:$AC$2</c:f>
              <c:strCache>
                <c:ptCount val="9"/>
                <c:pt idx="0">
                  <c:v>Sorocaba river</c:v>
                </c:pt>
                <c:pt idx="1">
                  <c:v>Paruru</c:v>
                </c:pt>
                <c:pt idx="2">
                  <c:v>Ressaca</c:v>
                </c:pt>
                <c:pt idx="3">
                  <c:v>Campo Verde</c:v>
                </c:pt>
                <c:pt idx="4">
                  <c:v>Inflow 5</c:v>
                </c:pt>
                <c:pt idx="5">
                  <c:v>Inflow 6</c:v>
                </c:pt>
                <c:pt idx="6">
                  <c:v>Inflow 7</c:v>
                </c:pt>
                <c:pt idx="7">
                  <c:v>Inflow 8</c:v>
                </c:pt>
                <c:pt idx="8">
                  <c:v>Inflow 9</c:v>
                </c:pt>
              </c:strCache>
            </c:strRef>
          </c:cat>
          <c:val>
            <c:numRef>
              <c:extLst>
                <c:ext xmlns:c15="http://schemas.microsoft.com/office/drawing/2012/chart" uri="{02D57815-91ED-43cb-92C2-25804820EDAC}">
                  <c15:fullRef>
                    <c15:sqref>Catchments!$T$30:$AC$30</c15:sqref>
                  </c15:fullRef>
                </c:ext>
              </c:extLst>
              <c:f>Catchments!$U$30:$AC$30</c:f>
              <c:numCache>
                <c:formatCode>0.0</c:formatCode>
                <c:ptCount val="9"/>
                <c:pt idx="0">
                  <c:v>2.7991416562060003</c:v>
                </c:pt>
                <c:pt idx="1">
                  <c:v>9.407198293699999E-2</c:v>
                </c:pt>
                <c:pt idx="2">
                  <c:v>0.15440961399700001</c:v>
                </c:pt>
                <c:pt idx="3">
                  <c:v>5.6342014395999999E-2</c:v>
                </c:pt>
                <c:pt idx="4">
                  <c:v>0.497971744775</c:v>
                </c:pt>
                <c:pt idx="5">
                  <c:v>3.6224192608E-2</c:v>
                </c:pt>
                <c:pt idx="6">
                  <c:v>0.25820504755210338</c:v>
                </c:pt>
                <c:pt idx="7">
                  <c:v>0.24000662868699998</c:v>
                </c:pt>
                <c:pt idx="8">
                  <c:v>1.4832987348990001</c:v>
                </c:pt>
              </c:numCache>
            </c:numRef>
          </c:val>
          <c:extLst>
            <c:ext xmlns:c16="http://schemas.microsoft.com/office/drawing/2014/chart" uri="{C3380CC4-5D6E-409C-BE32-E72D297353CC}">
              <c16:uniqueId val="{00000003-225A-4E37-BD18-3111E7F505CB}"/>
            </c:ext>
          </c:extLst>
        </c:ser>
        <c:ser>
          <c:idx val="4"/>
          <c:order val="4"/>
          <c:tx>
            <c:strRef>
              <c:f>Catchments!$S$7</c:f>
              <c:strCache>
                <c:ptCount val="1"/>
                <c:pt idx="0">
                  <c:v>Forest</c:v>
                </c:pt>
              </c:strCache>
            </c:strRef>
          </c:tx>
          <c:spPr>
            <a:solidFill>
              <a:schemeClr val="accent5"/>
            </a:solidFill>
            <a:ln>
              <a:noFill/>
            </a:ln>
            <a:effectLst/>
          </c:spPr>
          <c:invertIfNegative val="0"/>
          <c:cat>
            <c:strRef>
              <c:extLst>
                <c:ext xmlns:c15="http://schemas.microsoft.com/office/drawing/2012/chart" uri="{02D57815-91ED-43cb-92C2-25804820EDAC}">
                  <c15:fullRef>
                    <c15:sqref>Catchments!$T$2:$AC$2</c15:sqref>
                  </c15:fullRef>
                </c:ext>
              </c:extLst>
              <c:f>Catchments!$U$2:$AC$2</c:f>
              <c:strCache>
                <c:ptCount val="9"/>
                <c:pt idx="0">
                  <c:v>Sorocaba river</c:v>
                </c:pt>
                <c:pt idx="1">
                  <c:v>Paruru</c:v>
                </c:pt>
                <c:pt idx="2">
                  <c:v>Ressaca</c:v>
                </c:pt>
                <c:pt idx="3">
                  <c:v>Campo Verde</c:v>
                </c:pt>
                <c:pt idx="4">
                  <c:v>Inflow 5</c:v>
                </c:pt>
                <c:pt idx="5">
                  <c:v>Inflow 6</c:v>
                </c:pt>
                <c:pt idx="6">
                  <c:v>Inflow 7</c:v>
                </c:pt>
                <c:pt idx="7">
                  <c:v>Inflow 8</c:v>
                </c:pt>
                <c:pt idx="8">
                  <c:v>Inflow 9</c:v>
                </c:pt>
              </c:strCache>
            </c:strRef>
          </c:cat>
          <c:val>
            <c:numRef>
              <c:extLst>
                <c:ext xmlns:c15="http://schemas.microsoft.com/office/drawing/2012/chart" uri="{02D57815-91ED-43cb-92C2-25804820EDAC}">
                  <c15:fullRef>
                    <c15:sqref>Catchments!$T$31:$AC$31</c15:sqref>
                  </c15:fullRef>
                </c:ext>
              </c:extLst>
              <c:f>Catchments!$U$31:$AC$31</c:f>
              <c:numCache>
                <c:formatCode>0.0</c:formatCode>
                <c:ptCount val="9"/>
                <c:pt idx="0">
                  <c:v>260.92651174551696</c:v>
                </c:pt>
                <c:pt idx="1">
                  <c:v>5.4778503249589994</c:v>
                </c:pt>
                <c:pt idx="2">
                  <c:v>15.62817923645</c:v>
                </c:pt>
                <c:pt idx="3">
                  <c:v>7.0356853420449994</c:v>
                </c:pt>
                <c:pt idx="4">
                  <c:v>10.023445287997999</c:v>
                </c:pt>
                <c:pt idx="5">
                  <c:v>1.5850333010420001</c:v>
                </c:pt>
                <c:pt idx="6">
                  <c:v>16.804008763800837</c:v>
                </c:pt>
                <c:pt idx="7">
                  <c:v>0.94709759936600002</c:v>
                </c:pt>
                <c:pt idx="8">
                  <c:v>1.164598807528</c:v>
                </c:pt>
              </c:numCache>
            </c:numRef>
          </c:val>
          <c:extLst>
            <c:ext xmlns:c16="http://schemas.microsoft.com/office/drawing/2014/chart" uri="{C3380CC4-5D6E-409C-BE32-E72D297353CC}">
              <c16:uniqueId val="{00000004-225A-4E37-BD18-3111E7F505CB}"/>
            </c:ext>
          </c:extLst>
        </c:ser>
        <c:dLbls>
          <c:showLegendKey val="0"/>
          <c:showVal val="0"/>
          <c:showCatName val="0"/>
          <c:showSerName val="0"/>
          <c:showPercent val="0"/>
          <c:showBubbleSize val="0"/>
        </c:dLbls>
        <c:gapWidth val="219"/>
        <c:overlap val="-27"/>
        <c:axId val="382208992"/>
        <c:axId val="385685552"/>
      </c:barChart>
      <c:catAx>
        <c:axId val="382208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85685552"/>
        <c:crosses val="autoZero"/>
        <c:auto val="1"/>
        <c:lblAlgn val="ctr"/>
        <c:lblOffset val="100"/>
        <c:noMultiLvlLbl val="0"/>
      </c:catAx>
      <c:valAx>
        <c:axId val="38568555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82208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New_land_use!$W$3</c:f>
              <c:strCache>
                <c:ptCount val="1"/>
                <c:pt idx="0">
                  <c:v>Field</c:v>
                </c:pt>
              </c:strCache>
            </c:strRef>
          </c:tx>
          <c:spPr>
            <a:solidFill>
              <a:schemeClr val="accent1"/>
            </a:solidFill>
            <a:ln>
              <a:solidFill>
                <a:schemeClr val="tx1"/>
              </a:solidFill>
            </a:ln>
            <a:effectLst/>
          </c:spPr>
          <c:invertIfNegative val="0"/>
          <c:cat>
            <c:strRef>
              <c:f>New_land_use!$X$2:$AD$2</c:f>
              <c:strCache>
                <c:ptCount val="7"/>
                <c:pt idx="0">
                  <c:v>P1</c:v>
                </c:pt>
                <c:pt idx="1">
                  <c:v>P2</c:v>
                </c:pt>
                <c:pt idx="2">
                  <c:v>P3</c:v>
                </c:pt>
                <c:pt idx="3">
                  <c:v>P4</c:v>
                </c:pt>
                <c:pt idx="4">
                  <c:v>P5</c:v>
                </c:pt>
                <c:pt idx="5">
                  <c:v>P6</c:v>
                </c:pt>
                <c:pt idx="6">
                  <c:v>P7</c:v>
                </c:pt>
              </c:strCache>
            </c:strRef>
          </c:cat>
          <c:val>
            <c:numRef>
              <c:f>New_land_use!$X$3:$AD$3</c:f>
              <c:numCache>
                <c:formatCode>0.0</c:formatCode>
                <c:ptCount val="7"/>
                <c:pt idx="0">
                  <c:v>45.927175979978813</c:v>
                </c:pt>
                <c:pt idx="1">
                  <c:v>43.587019578087322</c:v>
                </c:pt>
                <c:pt idx="2">
                  <c:v>38.267645786644259</c:v>
                </c:pt>
                <c:pt idx="3">
                  <c:v>34.746122634894206</c:v>
                </c:pt>
                <c:pt idx="4">
                  <c:v>31.297382611217529</c:v>
                </c:pt>
                <c:pt idx="5">
                  <c:v>31.464240084557499</c:v>
                </c:pt>
                <c:pt idx="6">
                  <c:v>29.714156778167329</c:v>
                </c:pt>
              </c:numCache>
            </c:numRef>
          </c:val>
          <c:extLst>
            <c:ext xmlns:c16="http://schemas.microsoft.com/office/drawing/2014/chart" uri="{C3380CC4-5D6E-409C-BE32-E72D297353CC}">
              <c16:uniqueId val="{00000000-7190-48C0-A3DC-7387D8B88D66}"/>
            </c:ext>
          </c:extLst>
        </c:ser>
        <c:ser>
          <c:idx val="1"/>
          <c:order val="1"/>
          <c:tx>
            <c:strRef>
              <c:f>New_land_use!$W$4</c:f>
              <c:strCache>
                <c:ptCount val="1"/>
                <c:pt idx="0">
                  <c:v>Urban</c:v>
                </c:pt>
              </c:strCache>
            </c:strRef>
          </c:tx>
          <c:spPr>
            <a:solidFill>
              <a:schemeClr val="accent2"/>
            </a:solidFill>
            <a:ln>
              <a:solidFill>
                <a:schemeClr val="tx1"/>
              </a:solidFill>
            </a:ln>
            <a:effectLst/>
          </c:spPr>
          <c:invertIfNegative val="0"/>
          <c:cat>
            <c:strRef>
              <c:f>New_land_use!$X$2:$AD$2</c:f>
              <c:strCache>
                <c:ptCount val="7"/>
                <c:pt idx="0">
                  <c:v>P1</c:v>
                </c:pt>
                <c:pt idx="1">
                  <c:v>P2</c:v>
                </c:pt>
                <c:pt idx="2">
                  <c:v>P3</c:v>
                </c:pt>
                <c:pt idx="3">
                  <c:v>P4</c:v>
                </c:pt>
                <c:pt idx="4">
                  <c:v>P5</c:v>
                </c:pt>
                <c:pt idx="5">
                  <c:v>P6</c:v>
                </c:pt>
                <c:pt idx="6">
                  <c:v>P7</c:v>
                </c:pt>
              </c:strCache>
            </c:strRef>
          </c:cat>
          <c:val>
            <c:numRef>
              <c:f>New_land_use!$X$4:$AD$4</c:f>
              <c:numCache>
                <c:formatCode>0.0</c:formatCode>
                <c:ptCount val="7"/>
                <c:pt idx="0">
                  <c:v>18.414959510300136</c:v>
                </c:pt>
                <c:pt idx="1">
                  <c:v>8.8435083816491957</c:v>
                </c:pt>
                <c:pt idx="2">
                  <c:v>2.7988043864707306</c:v>
                </c:pt>
                <c:pt idx="3">
                  <c:v>5.2268915230989812</c:v>
                </c:pt>
                <c:pt idx="4">
                  <c:v>13.246504995725067</c:v>
                </c:pt>
                <c:pt idx="5">
                  <c:v>7.6092989083025282</c:v>
                </c:pt>
                <c:pt idx="6">
                  <c:v>6.9480411445168917</c:v>
                </c:pt>
              </c:numCache>
            </c:numRef>
          </c:val>
          <c:extLst>
            <c:ext xmlns:c16="http://schemas.microsoft.com/office/drawing/2014/chart" uri="{C3380CC4-5D6E-409C-BE32-E72D297353CC}">
              <c16:uniqueId val="{00000001-7190-48C0-A3DC-7387D8B88D66}"/>
            </c:ext>
          </c:extLst>
        </c:ser>
        <c:ser>
          <c:idx val="2"/>
          <c:order val="2"/>
          <c:tx>
            <c:strRef>
              <c:f>New_land_use!$W$5</c:f>
              <c:strCache>
                <c:ptCount val="1"/>
                <c:pt idx="0">
                  <c:v>Agriculture</c:v>
                </c:pt>
              </c:strCache>
            </c:strRef>
          </c:tx>
          <c:spPr>
            <a:solidFill>
              <a:schemeClr val="accent3"/>
            </a:solidFill>
            <a:ln>
              <a:solidFill>
                <a:schemeClr val="tx1"/>
              </a:solidFill>
            </a:ln>
            <a:effectLst/>
          </c:spPr>
          <c:invertIfNegative val="0"/>
          <c:cat>
            <c:strRef>
              <c:f>New_land_use!$X$2:$AD$2</c:f>
              <c:strCache>
                <c:ptCount val="7"/>
                <c:pt idx="0">
                  <c:v>P1</c:v>
                </c:pt>
                <c:pt idx="1">
                  <c:v>P2</c:v>
                </c:pt>
                <c:pt idx="2">
                  <c:v>P3</c:v>
                </c:pt>
                <c:pt idx="3">
                  <c:v>P4</c:v>
                </c:pt>
                <c:pt idx="4">
                  <c:v>P5</c:v>
                </c:pt>
                <c:pt idx="5">
                  <c:v>P6</c:v>
                </c:pt>
                <c:pt idx="6">
                  <c:v>P7</c:v>
                </c:pt>
              </c:strCache>
            </c:strRef>
          </c:cat>
          <c:val>
            <c:numRef>
              <c:f>New_land_use!$X$5:$AD$5</c:f>
              <c:numCache>
                <c:formatCode>0.0</c:formatCode>
                <c:ptCount val="7"/>
                <c:pt idx="0">
                  <c:v>12.922682093662514</c:v>
                </c:pt>
                <c:pt idx="1">
                  <c:v>12.406825585030727</c:v>
                </c:pt>
                <c:pt idx="2">
                  <c:v>14.733504146456832</c:v>
                </c:pt>
                <c:pt idx="3">
                  <c:v>15.351458175143332</c:v>
                </c:pt>
                <c:pt idx="4">
                  <c:v>12.01868919115233</c:v>
                </c:pt>
                <c:pt idx="5">
                  <c:v>18.149140582794374</c:v>
                </c:pt>
                <c:pt idx="6">
                  <c:v>17.249340367718911</c:v>
                </c:pt>
              </c:numCache>
            </c:numRef>
          </c:val>
          <c:extLst>
            <c:ext xmlns:c16="http://schemas.microsoft.com/office/drawing/2014/chart" uri="{C3380CC4-5D6E-409C-BE32-E72D297353CC}">
              <c16:uniqueId val="{00000002-7190-48C0-A3DC-7387D8B88D66}"/>
            </c:ext>
          </c:extLst>
        </c:ser>
        <c:ser>
          <c:idx val="3"/>
          <c:order val="3"/>
          <c:tx>
            <c:strRef>
              <c:f>New_land_use!$W$6</c:f>
              <c:strCache>
                <c:ptCount val="1"/>
                <c:pt idx="0">
                  <c:v>Silviculture</c:v>
                </c:pt>
              </c:strCache>
            </c:strRef>
          </c:tx>
          <c:spPr>
            <a:solidFill>
              <a:schemeClr val="accent4"/>
            </a:solidFill>
            <a:ln>
              <a:solidFill>
                <a:schemeClr val="tx1"/>
              </a:solidFill>
            </a:ln>
            <a:effectLst/>
          </c:spPr>
          <c:invertIfNegative val="0"/>
          <c:cat>
            <c:strRef>
              <c:f>New_land_use!$X$2:$AD$2</c:f>
              <c:strCache>
                <c:ptCount val="7"/>
                <c:pt idx="0">
                  <c:v>P1</c:v>
                </c:pt>
                <c:pt idx="1">
                  <c:v>P2</c:v>
                </c:pt>
                <c:pt idx="2">
                  <c:v>P3</c:v>
                </c:pt>
                <c:pt idx="3">
                  <c:v>P4</c:v>
                </c:pt>
                <c:pt idx="4">
                  <c:v>P5</c:v>
                </c:pt>
                <c:pt idx="5">
                  <c:v>P6</c:v>
                </c:pt>
                <c:pt idx="6">
                  <c:v>P7</c:v>
                </c:pt>
              </c:strCache>
            </c:strRef>
          </c:cat>
          <c:val>
            <c:numRef>
              <c:f>New_land_use!$X$6:$AD$6</c:f>
              <c:numCache>
                <c:formatCode>0.0</c:formatCode>
                <c:ptCount val="7"/>
                <c:pt idx="0">
                  <c:v>0.15441685316397299</c:v>
                </c:pt>
                <c:pt idx="1">
                  <c:v>1.147443157143436</c:v>
                </c:pt>
                <c:pt idx="2">
                  <c:v>1.6907416892381182</c:v>
                </c:pt>
                <c:pt idx="3">
                  <c:v>1.3480887364429051</c:v>
                </c:pt>
                <c:pt idx="4">
                  <c:v>3.0179607292623123</c:v>
                </c:pt>
                <c:pt idx="5">
                  <c:v>5.3786683606129344</c:v>
                </c:pt>
                <c:pt idx="6">
                  <c:v>10.118369303749574</c:v>
                </c:pt>
              </c:numCache>
            </c:numRef>
          </c:val>
          <c:extLst>
            <c:ext xmlns:c16="http://schemas.microsoft.com/office/drawing/2014/chart" uri="{C3380CC4-5D6E-409C-BE32-E72D297353CC}">
              <c16:uniqueId val="{00000003-7190-48C0-A3DC-7387D8B88D66}"/>
            </c:ext>
          </c:extLst>
        </c:ser>
        <c:ser>
          <c:idx val="4"/>
          <c:order val="4"/>
          <c:tx>
            <c:strRef>
              <c:f>New_land_use!$W$7</c:f>
              <c:strCache>
                <c:ptCount val="1"/>
                <c:pt idx="0">
                  <c:v>Forest</c:v>
                </c:pt>
              </c:strCache>
            </c:strRef>
          </c:tx>
          <c:spPr>
            <a:solidFill>
              <a:schemeClr val="accent5"/>
            </a:solidFill>
            <a:ln>
              <a:solidFill>
                <a:schemeClr val="tx1"/>
              </a:solidFill>
            </a:ln>
            <a:effectLst/>
          </c:spPr>
          <c:invertIfNegative val="0"/>
          <c:cat>
            <c:strRef>
              <c:f>New_land_use!$X$2:$AD$2</c:f>
              <c:strCache>
                <c:ptCount val="7"/>
                <c:pt idx="0">
                  <c:v>P1</c:v>
                </c:pt>
                <c:pt idx="1">
                  <c:v>P2</c:v>
                </c:pt>
                <c:pt idx="2">
                  <c:v>P3</c:v>
                </c:pt>
                <c:pt idx="3">
                  <c:v>P4</c:v>
                </c:pt>
                <c:pt idx="4">
                  <c:v>P5</c:v>
                </c:pt>
                <c:pt idx="5">
                  <c:v>P6</c:v>
                </c:pt>
                <c:pt idx="6">
                  <c:v>P7</c:v>
                </c:pt>
              </c:strCache>
            </c:strRef>
          </c:cat>
          <c:val>
            <c:numRef>
              <c:f>New_land_use!$X$7:$AD$7</c:f>
              <c:numCache>
                <c:formatCode>0.0</c:formatCode>
                <c:ptCount val="7"/>
                <c:pt idx="0">
                  <c:v>22.525341563621417</c:v>
                </c:pt>
                <c:pt idx="1">
                  <c:v>33.862829639287803</c:v>
                </c:pt>
                <c:pt idx="2">
                  <c:v>42.251302732711601</c:v>
                </c:pt>
                <c:pt idx="3">
                  <c:v>43.031394978253488</c:v>
                </c:pt>
                <c:pt idx="4">
                  <c:v>39.814993072306542</c:v>
                </c:pt>
                <c:pt idx="5">
                  <c:v>36.884633913616383</c:v>
                </c:pt>
                <c:pt idx="6">
                  <c:v>35.424891949140765</c:v>
                </c:pt>
              </c:numCache>
            </c:numRef>
          </c:val>
          <c:extLst>
            <c:ext xmlns:c16="http://schemas.microsoft.com/office/drawing/2014/chart" uri="{C3380CC4-5D6E-409C-BE32-E72D297353CC}">
              <c16:uniqueId val="{00000004-7190-48C0-A3DC-7387D8B88D66}"/>
            </c:ext>
          </c:extLst>
        </c:ser>
        <c:dLbls>
          <c:showLegendKey val="0"/>
          <c:showVal val="0"/>
          <c:showCatName val="0"/>
          <c:showSerName val="0"/>
          <c:showPercent val="0"/>
          <c:showBubbleSize val="0"/>
        </c:dLbls>
        <c:gapWidth val="219"/>
        <c:axId val="1598796112"/>
        <c:axId val="1614647776"/>
      </c:barChart>
      <c:catAx>
        <c:axId val="1598796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14647776"/>
        <c:crosses val="autoZero"/>
        <c:auto val="1"/>
        <c:lblAlgn val="ctr"/>
        <c:lblOffset val="100"/>
        <c:noMultiLvlLbl val="0"/>
      </c:catAx>
      <c:valAx>
        <c:axId val="16146477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t-BR"/>
                  <a:t>Land</a:t>
                </a:r>
                <a:r>
                  <a:rPr lang="pt-BR" baseline="0"/>
                  <a:t> area (%)</a:t>
                </a:r>
                <a:endParaRPr lang="pt-B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t-B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987961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New_land_use!$W$3</c:f>
              <c:strCache>
                <c:ptCount val="1"/>
                <c:pt idx="0">
                  <c:v>Field</c:v>
                </c:pt>
              </c:strCache>
            </c:strRef>
          </c:tx>
          <c:spPr>
            <a:solidFill>
              <a:schemeClr val="accent1">
                <a:lumMod val="60000"/>
                <a:lumOff val="40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New_land_use!$X$2:$AD$2</c:f>
              <c:strCache>
                <c:ptCount val="7"/>
                <c:pt idx="0">
                  <c:v>P1</c:v>
                </c:pt>
                <c:pt idx="1">
                  <c:v>P2</c:v>
                </c:pt>
                <c:pt idx="2">
                  <c:v>P3</c:v>
                </c:pt>
                <c:pt idx="3">
                  <c:v>P4</c:v>
                </c:pt>
                <c:pt idx="4">
                  <c:v>P5</c:v>
                </c:pt>
                <c:pt idx="5">
                  <c:v>P6</c:v>
                </c:pt>
                <c:pt idx="6">
                  <c:v>P7</c:v>
                </c:pt>
              </c:strCache>
            </c:strRef>
          </c:cat>
          <c:val>
            <c:numRef>
              <c:f>New_land_use!$X$3:$AD$3</c:f>
              <c:numCache>
                <c:formatCode>0.0</c:formatCode>
                <c:ptCount val="7"/>
                <c:pt idx="0">
                  <c:v>45.927175979978813</c:v>
                </c:pt>
                <c:pt idx="1">
                  <c:v>43.587019578087322</c:v>
                </c:pt>
                <c:pt idx="2">
                  <c:v>38.267645786644259</c:v>
                </c:pt>
                <c:pt idx="3">
                  <c:v>34.746122634894206</c:v>
                </c:pt>
                <c:pt idx="4">
                  <c:v>31.297382611217529</c:v>
                </c:pt>
                <c:pt idx="5">
                  <c:v>31.464240084557499</c:v>
                </c:pt>
                <c:pt idx="6">
                  <c:v>29.714156778167329</c:v>
                </c:pt>
              </c:numCache>
            </c:numRef>
          </c:val>
          <c:extLst>
            <c:ext xmlns:c16="http://schemas.microsoft.com/office/drawing/2014/chart" uri="{C3380CC4-5D6E-409C-BE32-E72D297353CC}">
              <c16:uniqueId val="{00000000-24C8-499E-BC2B-D418E2A4C183}"/>
            </c:ext>
          </c:extLst>
        </c:ser>
        <c:ser>
          <c:idx val="1"/>
          <c:order val="1"/>
          <c:tx>
            <c:strRef>
              <c:f>New_land_use!$W$4</c:f>
              <c:strCache>
                <c:ptCount val="1"/>
                <c:pt idx="0">
                  <c:v>Urban</c:v>
                </c:pt>
              </c:strCache>
            </c:strRef>
          </c:tx>
          <c:spPr>
            <a:solidFill>
              <a:schemeClr val="accent2">
                <a:lumMod val="60000"/>
                <a:lumOff val="40000"/>
              </a:schemeClr>
            </a:solidFill>
            <a:ln>
              <a:solidFill>
                <a:schemeClr val="tx1"/>
              </a:solidFill>
            </a:ln>
            <a:effectLst/>
          </c:spPr>
          <c:invertIfNegative val="0"/>
          <c:dLbls>
            <c:dLbl>
              <c:idx val="2"/>
              <c:layout>
                <c:manualLayout>
                  <c:x val="-2.7777777777777779E-3"/>
                  <c:y val="5.092592592592592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4C8-499E-BC2B-D418E2A4C18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New_land_use!$X$2:$AD$2</c:f>
              <c:strCache>
                <c:ptCount val="7"/>
                <c:pt idx="0">
                  <c:v>P1</c:v>
                </c:pt>
                <c:pt idx="1">
                  <c:v>P2</c:v>
                </c:pt>
                <c:pt idx="2">
                  <c:v>P3</c:v>
                </c:pt>
                <c:pt idx="3">
                  <c:v>P4</c:v>
                </c:pt>
                <c:pt idx="4">
                  <c:v>P5</c:v>
                </c:pt>
                <c:pt idx="5">
                  <c:v>P6</c:v>
                </c:pt>
                <c:pt idx="6">
                  <c:v>P7</c:v>
                </c:pt>
              </c:strCache>
            </c:strRef>
          </c:cat>
          <c:val>
            <c:numRef>
              <c:f>New_land_use!$X$4:$AD$4</c:f>
              <c:numCache>
                <c:formatCode>0.0</c:formatCode>
                <c:ptCount val="7"/>
                <c:pt idx="0">
                  <c:v>18.414959510300136</c:v>
                </c:pt>
                <c:pt idx="1">
                  <c:v>8.8435083816491957</c:v>
                </c:pt>
                <c:pt idx="2">
                  <c:v>2.7988043864707306</c:v>
                </c:pt>
                <c:pt idx="3">
                  <c:v>5.2268915230989812</c:v>
                </c:pt>
                <c:pt idx="4">
                  <c:v>13.246504995725067</c:v>
                </c:pt>
                <c:pt idx="5">
                  <c:v>7.6092989083025282</c:v>
                </c:pt>
                <c:pt idx="6">
                  <c:v>6.9480411445168917</c:v>
                </c:pt>
              </c:numCache>
            </c:numRef>
          </c:val>
          <c:extLst>
            <c:ext xmlns:c16="http://schemas.microsoft.com/office/drawing/2014/chart" uri="{C3380CC4-5D6E-409C-BE32-E72D297353CC}">
              <c16:uniqueId val="{00000001-24C8-499E-BC2B-D418E2A4C183}"/>
            </c:ext>
          </c:extLst>
        </c:ser>
        <c:ser>
          <c:idx val="2"/>
          <c:order val="2"/>
          <c:tx>
            <c:strRef>
              <c:f>New_land_use!$W$5</c:f>
              <c:strCache>
                <c:ptCount val="1"/>
                <c:pt idx="0">
                  <c:v>Agriculture</c:v>
                </c:pt>
              </c:strCache>
            </c:strRef>
          </c:tx>
          <c:spPr>
            <a:solidFill>
              <a:schemeClr val="accent3"/>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New_land_use!$X$2:$AD$2</c:f>
              <c:strCache>
                <c:ptCount val="7"/>
                <c:pt idx="0">
                  <c:v>P1</c:v>
                </c:pt>
                <c:pt idx="1">
                  <c:v>P2</c:v>
                </c:pt>
                <c:pt idx="2">
                  <c:v>P3</c:v>
                </c:pt>
                <c:pt idx="3">
                  <c:v>P4</c:v>
                </c:pt>
                <c:pt idx="4">
                  <c:v>P5</c:v>
                </c:pt>
                <c:pt idx="5">
                  <c:v>P6</c:v>
                </c:pt>
                <c:pt idx="6">
                  <c:v>P7</c:v>
                </c:pt>
              </c:strCache>
            </c:strRef>
          </c:cat>
          <c:val>
            <c:numRef>
              <c:f>New_land_use!$X$5:$AD$5</c:f>
              <c:numCache>
                <c:formatCode>0.0</c:formatCode>
                <c:ptCount val="7"/>
                <c:pt idx="0">
                  <c:v>12.922682093662514</c:v>
                </c:pt>
                <c:pt idx="1">
                  <c:v>12.406825585030727</c:v>
                </c:pt>
                <c:pt idx="2">
                  <c:v>14.733504146456832</c:v>
                </c:pt>
                <c:pt idx="3">
                  <c:v>15.351458175143332</c:v>
                </c:pt>
                <c:pt idx="4">
                  <c:v>12.01868919115233</c:v>
                </c:pt>
                <c:pt idx="5">
                  <c:v>18.149140582794374</c:v>
                </c:pt>
                <c:pt idx="6">
                  <c:v>17.249340367718911</c:v>
                </c:pt>
              </c:numCache>
            </c:numRef>
          </c:val>
          <c:extLst>
            <c:ext xmlns:c16="http://schemas.microsoft.com/office/drawing/2014/chart" uri="{C3380CC4-5D6E-409C-BE32-E72D297353CC}">
              <c16:uniqueId val="{00000002-24C8-499E-BC2B-D418E2A4C183}"/>
            </c:ext>
          </c:extLst>
        </c:ser>
        <c:ser>
          <c:idx val="3"/>
          <c:order val="3"/>
          <c:tx>
            <c:strRef>
              <c:f>New_land_use!$W$6</c:f>
              <c:strCache>
                <c:ptCount val="1"/>
                <c:pt idx="0">
                  <c:v>Silviculture</c:v>
                </c:pt>
              </c:strCache>
            </c:strRef>
          </c:tx>
          <c:spPr>
            <a:solidFill>
              <a:schemeClr val="accent4">
                <a:lumMod val="60000"/>
                <a:lumOff val="40000"/>
              </a:schemeClr>
            </a:solidFill>
            <a:ln>
              <a:solidFill>
                <a:schemeClr val="tx1"/>
              </a:solidFill>
            </a:ln>
            <a:effectLst/>
          </c:spPr>
          <c:invertIfNegative val="0"/>
          <c:dLbls>
            <c:dLbl>
              <c:idx val="0"/>
              <c:layout>
                <c:manualLayout>
                  <c:x val="-2.5462668816039986E-17"/>
                  <c:y val="-3.240740740740740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4C8-499E-BC2B-D418E2A4C183}"/>
                </c:ext>
              </c:extLst>
            </c:dLbl>
            <c:dLbl>
              <c:idx val="1"/>
              <c:layout>
                <c:manualLayout>
                  <c:x val="-5.0925337632079971E-17"/>
                  <c:y val="-4.166666666666670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4C8-499E-BC2B-D418E2A4C183}"/>
                </c:ext>
              </c:extLst>
            </c:dLbl>
            <c:dLbl>
              <c:idx val="2"/>
              <c:layout>
                <c:manualLayout>
                  <c:x val="0"/>
                  <c:y val="-4.166666666666666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C8-499E-BC2B-D418E2A4C183}"/>
                </c:ext>
              </c:extLst>
            </c:dLbl>
            <c:dLbl>
              <c:idx val="3"/>
              <c:layout>
                <c:manualLayout>
                  <c:x val="0"/>
                  <c:y val="-5.092592592592592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4C8-499E-BC2B-D418E2A4C183}"/>
                </c:ext>
              </c:extLst>
            </c:dLbl>
            <c:dLbl>
              <c:idx val="4"/>
              <c:layout>
                <c:manualLayout>
                  <c:x val="-1.0185067526415994E-16"/>
                  <c:y val="-5.092592592592597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4C8-499E-BC2B-D418E2A4C183}"/>
                </c:ext>
              </c:extLst>
            </c:dLbl>
            <c:dLbl>
              <c:idx val="5"/>
              <c:layout>
                <c:manualLayout>
                  <c:x val="-2.7777777777778798E-3"/>
                  <c:y val="-5.555555555555555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4C8-499E-BC2B-D418E2A4C18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New_land_use!$X$2:$AD$2</c:f>
              <c:strCache>
                <c:ptCount val="7"/>
                <c:pt idx="0">
                  <c:v>P1</c:v>
                </c:pt>
                <c:pt idx="1">
                  <c:v>P2</c:v>
                </c:pt>
                <c:pt idx="2">
                  <c:v>P3</c:v>
                </c:pt>
                <c:pt idx="3">
                  <c:v>P4</c:v>
                </c:pt>
                <c:pt idx="4">
                  <c:v>P5</c:v>
                </c:pt>
                <c:pt idx="5">
                  <c:v>P6</c:v>
                </c:pt>
                <c:pt idx="6">
                  <c:v>P7</c:v>
                </c:pt>
              </c:strCache>
            </c:strRef>
          </c:cat>
          <c:val>
            <c:numRef>
              <c:f>New_land_use!$X$6:$AD$6</c:f>
              <c:numCache>
                <c:formatCode>0.0</c:formatCode>
                <c:ptCount val="7"/>
                <c:pt idx="0">
                  <c:v>0.15441685316397299</c:v>
                </c:pt>
                <c:pt idx="1">
                  <c:v>1.147443157143436</c:v>
                </c:pt>
                <c:pt idx="2">
                  <c:v>1.6907416892381182</c:v>
                </c:pt>
                <c:pt idx="3">
                  <c:v>1.3480887364429051</c:v>
                </c:pt>
                <c:pt idx="4">
                  <c:v>3.0179607292623123</c:v>
                </c:pt>
                <c:pt idx="5">
                  <c:v>5.3786683606129344</c:v>
                </c:pt>
                <c:pt idx="6">
                  <c:v>10.118369303749574</c:v>
                </c:pt>
              </c:numCache>
            </c:numRef>
          </c:val>
          <c:extLst>
            <c:ext xmlns:c16="http://schemas.microsoft.com/office/drawing/2014/chart" uri="{C3380CC4-5D6E-409C-BE32-E72D297353CC}">
              <c16:uniqueId val="{00000003-24C8-499E-BC2B-D418E2A4C183}"/>
            </c:ext>
          </c:extLst>
        </c:ser>
        <c:ser>
          <c:idx val="4"/>
          <c:order val="4"/>
          <c:tx>
            <c:strRef>
              <c:f>New_land_use!$W$7</c:f>
              <c:strCache>
                <c:ptCount val="1"/>
                <c:pt idx="0">
                  <c:v>Forest</c:v>
                </c:pt>
              </c:strCache>
            </c:strRef>
          </c:tx>
          <c:spPr>
            <a:solidFill>
              <a:schemeClr val="accent6">
                <a:lumMod val="60000"/>
                <a:lumOff val="40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New_land_use!$X$2:$AD$2</c:f>
              <c:strCache>
                <c:ptCount val="7"/>
                <c:pt idx="0">
                  <c:v>P1</c:v>
                </c:pt>
                <c:pt idx="1">
                  <c:v>P2</c:v>
                </c:pt>
                <c:pt idx="2">
                  <c:v>P3</c:v>
                </c:pt>
                <c:pt idx="3">
                  <c:v>P4</c:v>
                </c:pt>
                <c:pt idx="4">
                  <c:v>P5</c:v>
                </c:pt>
                <c:pt idx="5">
                  <c:v>P6</c:v>
                </c:pt>
                <c:pt idx="6">
                  <c:v>P7</c:v>
                </c:pt>
              </c:strCache>
            </c:strRef>
          </c:cat>
          <c:val>
            <c:numRef>
              <c:f>New_land_use!$X$7:$AD$7</c:f>
              <c:numCache>
                <c:formatCode>0.0</c:formatCode>
                <c:ptCount val="7"/>
                <c:pt idx="0">
                  <c:v>22.525341563621417</c:v>
                </c:pt>
                <c:pt idx="1">
                  <c:v>33.862829639287803</c:v>
                </c:pt>
                <c:pt idx="2">
                  <c:v>42.251302732711601</c:v>
                </c:pt>
                <c:pt idx="3">
                  <c:v>43.031394978253488</c:v>
                </c:pt>
                <c:pt idx="4">
                  <c:v>39.814993072306542</c:v>
                </c:pt>
                <c:pt idx="5">
                  <c:v>36.884633913616383</c:v>
                </c:pt>
                <c:pt idx="6">
                  <c:v>35.424891949140765</c:v>
                </c:pt>
              </c:numCache>
            </c:numRef>
          </c:val>
          <c:extLst>
            <c:ext xmlns:c16="http://schemas.microsoft.com/office/drawing/2014/chart" uri="{C3380CC4-5D6E-409C-BE32-E72D297353CC}">
              <c16:uniqueId val="{00000004-24C8-499E-BC2B-D418E2A4C183}"/>
            </c:ext>
          </c:extLst>
        </c:ser>
        <c:dLbls>
          <c:dLblPos val="ctr"/>
          <c:showLegendKey val="0"/>
          <c:showVal val="1"/>
          <c:showCatName val="0"/>
          <c:showSerName val="0"/>
          <c:showPercent val="0"/>
          <c:showBubbleSize val="0"/>
        </c:dLbls>
        <c:gapWidth val="25"/>
        <c:overlap val="100"/>
        <c:axId val="1651461648"/>
        <c:axId val="1666286112"/>
      </c:barChart>
      <c:catAx>
        <c:axId val="1651461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pt-BR"/>
          </a:p>
        </c:txPr>
        <c:crossAx val="1666286112"/>
        <c:crosses val="autoZero"/>
        <c:auto val="1"/>
        <c:lblAlgn val="ctr"/>
        <c:lblOffset val="100"/>
        <c:noMultiLvlLbl val="0"/>
      </c:catAx>
      <c:valAx>
        <c:axId val="1666286112"/>
        <c:scaling>
          <c:orientation val="minMax"/>
          <c:max val="1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pt-BR" sz="1200" b="1" i="0" baseline="0">
                    <a:effectLst/>
                    <a:latin typeface="Arial" panose="020B0604020202020204" pitchFamily="34" charset="0"/>
                    <a:cs typeface="Arial" panose="020B0604020202020204" pitchFamily="34" charset="0"/>
                  </a:rPr>
                  <a:t>Land area (%)</a:t>
                </a:r>
                <a:endParaRPr lang="pt-BR" sz="1200" b="1">
                  <a:effectLst/>
                  <a:latin typeface="Arial" panose="020B0604020202020204" pitchFamily="34" charset="0"/>
                  <a:cs typeface="Arial" panose="020B0604020202020204" pitchFamily="34" charset="0"/>
                </a:endParaRP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pt-B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pt-BR"/>
          </a:p>
        </c:txPr>
        <c:crossAx val="165146164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New_land_use!$W$28</c:f>
              <c:strCache>
                <c:ptCount val="1"/>
                <c:pt idx="0">
                  <c:v>Field</c:v>
                </c:pt>
              </c:strCache>
            </c:strRef>
          </c:tx>
          <c:spPr>
            <a:solidFill>
              <a:schemeClr val="accent1"/>
            </a:solidFill>
            <a:ln>
              <a:noFill/>
            </a:ln>
            <a:effectLst/>
          </c:spPr>
          <c:invertIfNegative val="0"/>
          <c:cat>
            <c:strRef>
              <c:f>New_land_use!$X$27:$AD$27</c:f>
              <c:strCache>
                <c:ptCount val="7"/>
                <c:pt idx="0">
                  <c:v>P1</c:v>
                </c:pt>
                <c:pt idx="1">
                  <c:v>P2</c:v>
                </c:pt>
                <c:pt idx="2">
                  <c:v>P3</c:v>
                </c:pt>
                <c:pt idx="3">
                  <c:v>P4</c:v>
                </c:pt>
                <c:pt idx="4">
                  <c:v>P5</c:v>
                </c:pt>
                <c:pt idx="5">
                  <c:v>P6</c:v>
                </c:pt>
                <c:pt idx="6">
                  <c:v>P7</c:v>
                </c:pt>
              </c:strCache>
            </c:strRef>
          </c:cat>
          <c:val>
            <c:numRef>
              <c:f>New_land_use!$X$28:$AD$28</c:f>
              <c:numCache>
                <c:formatCode>0.0</c:formatCode>
                <c:ptCount val="7"/>
                <c:pt idx="0">
                  <c:v>20.601152335828999</c:v>
                </c:pt>
                <c:pt idx="1">
                  <c:v>9.9476996635949995</c:v>
                </c:pt>
                <c:pt idx="2">
                  <c:v>9.7366370239330013</c:v>
                </c:pt>
                <c:pt idx="3">
                  <c:v>10.59402373717</c:v>
                </c:pt>
                <c:pt idx="4">
                  <c:v>9.6054959153449992</c:v>
                </c:pt>
                <c:pt idx="5">
                  <c:v>6.7435669017539999</c:v>
                </c:pt>
                <c:pt idx="6">
                  <c:v>7.1168876476800005</c:v>
                </c:pt>
              </c:numCache>
            </c:numRef>
          </c:val>
          <c:extLst>
            <c:ext xmlns:c16="http://schemas.microsoft.com/office/drawing/2014/chart" uri="{C3380CC4-5D6E-409C-BE32-E72D297353CC}">
              <c16:uniqueId val="{00000000-D360-45E1-8018-03BEFC790DA5}"/>
            </c:ext>
          </c:extLst>
        </c:ser>
        <c:ser>
          <c:idx val="1"/>
          <c:order val="1"/>
          <c:tx>
            <c:strRef>
              <c:f>New_land_use!$W$29</c:f>
              <c:strCache>
                <c:ptCount val="1"/>
                <c:pt idx="0">
                  <c:v>Urban</c:v>
                </c:pt>
              </c:strCache>
            </c:strRef>
          </c:tx>
          <c:spPr>
            <a:solidFill>
              <a:schemeClr val="accent2"/>
            </a:solidFill>
            <a:ln>
              <a:noFill/>
            </a:ln>
            <a:effectLst/>
          </c:spPr>
          <c:invertIfNegative val="0"/>
          <c:cat>
            <c:strRef>
              <c:f>New_land_use!$X$27:$AD$27</c:f>
              <c:strCache>
                <c:ptCount val="7"/>
                <c:pt idx="0">
                  <c:v>P1</c:v>
                </c:pt>
                <c:pt idx="1">
                  <c:v>P2</c:v>
                </c:pt>
                <c:pt idx="2">
                  <c:v>P3</c:v>
                </c:pt>
                <c:pt idx="3">
                  <c:v>P4</c:v>
                </c:pt>
                <c:pt idx="4">
                  <c:v>P5</c:v>
                </c:pt>
                <c:pt idx="5">
                  <c:v>P6</c:v>
                </c:pt>
                <c:pt idx="6">
                  <c:v>P7</c:v>
                </c:pt>
              </c:strCache>
            </c:strRef>
          </c:cat>
          <c:val>
            <c:numRef>
              <c:f>New_land_use!$X$29:$AD$29</c:f>
              <c:numCache>
                <c:formatCode>0.0</c:formatCode>
                <c:ptCount val="7"/>
                <c:pt idx="0">
                  <c:v>8.2602376051859991</c:v>
                </c:pt>
                <c:pt idx="1">
                  <c:v>2.018320275272</c:v>
                </c:pt>
                <c:pt idx="2">
                  <c:v>0.71211442072999998</c:v>
                </c:pt>
                <c:pt idx="3">
                  <c:v>1.593668837504</c:v>
                </c:pt>
                <c:pt idx="4">
                  <c:v>4.0654917125059997</c:v>
                </c:pt>
                <c:pt idx="5">
                  <c:v>1.6308614517840001</c:v>
                </c:pt>
                <c:pt idx="6">
                  <c:v>1.664137016108</c:v>
                </c:pt>
              </c:numCache>
            </c:numRef>
          </c:val>
          <c:extLst>
            <c:ext xmlns:c16="http://schemas.microsoft.com/office/drawing/2014/chart" uri="{C3380CC4-5D6E-409C-BE32-E72D297353CC}">
              <c16:uniqueId val="{00000001-D360-45E1-8018-03BEFC790DA5}"/>
            </c:ext>
          </c:extLst>
        </c:ser>
        <c:ser>
          <c:idx val="2"/>
          <c:order val="2"/>
          <c:tx>
            <c:strRef>
              <c:f>New_land_use!$W$30</c:f>
              <c:strCache>
                <c:ptCount val="1"/>
                <c:pt idx="0">
                  <c:v>Agriculture</c:v>
                </c:pt>
              </c:strCache>
            </c:strRef>
          </c:tx>
          <c:spPr>
            <a:solidFill>
              <a:schemeClr val="accent3"/>
            </a:solidFill>
            <a:ln>
              <a:noFill/>
            </a:ln>
            <a:effectLst/>
          </c:spPr>
          <c:invertIfNegative val="0"/>
          <c:cat>
            <c:strRef>
              <c:f>New_land_use!$X$27:$AD$27</c:f>
              <c:strCache>
                <c:ptCount val="7"/>
                <c:pt idx="0">
                  <c:v>P1</c:v>
                </c:pt>
                <c:pt idx="1">
                  <c:v>P2</c:v>
                </c:pt>
                <c:pt idx="2">
                  <c:v>P3</c:v>
                </c:pt>
                <c:pt idx="3">
                  <c:v>P4</c:v>
                </c:pt>
                <c:pt idx="4">
                  <c:v>P5</c:v>
                </c:pt>
                <c:pt idx="5">
                  <c:v>P6</c:v>
                </c:pt>
                <c:pt idx="6">
                  <c:v>P7</c:v>
                </c:pt>
              </c:strCache>
            </c:strRef>
          </c:cat>
          <c:val>
            <c:numRef>
              <c:f>New_land_use!$X$30:$AD$30</c:f>
              <c:numCache>
                <c:formatCode>0.0</c:formatCode>
                <c:ptCount val="7"/>
                <c:pt idx="0">
                  <c:v>5.7966146778779999</c:v>
                </c:pt>
                <c:pt idx="1">
                  <c:v>2.8315626049489997</c:v>
                </c:pt>
                <c:pt idx="2">
                  <c:v>3.7487224263670003</c:v>
                </c:pt>
                <c:pt idx="3">
                  <c:v>4.6806290882169996</c:v>
                </c:pt>
                <c:pt idx="4">
                  <c:v>3.688662127677</c:v>
                </c:pt>
                <c:pt idx="5">
                  <c:v>3.889810890093</c:v>
                </c:pt>
                <c:pt idx="6">
                  <c:v>4.1314185123989997</c:v>
                </c:pt>
              </c:numCache>
            </c:numRef>
          </c:val>
          <c:extLst>
            <c:ext xmlns:c16="http://schemas.microsoft.com/office/drawing/2014/chart" uri="{C3380CC4-5D6E-409C-BE32-E72D297353CC}">
              <c16:uniqueId val="{00000002-D360-45E1-8018-03BEFC790DA5}"/>
            </c:ext>
          </c:extLst>
        </c:ser>
        <c:ser>
          <c:idx val="3"/>
          <c:order val="3"/>
          <c:tx>
            <c:strRef>
              <c:f>New_land_use!$W$31</c:f>
              <c:strCache>
                <c:ptCount val="1"/>
                <c:pt idx="0">
                  <c:v>Silviculture</c:v>
                </c:pt>
              </c:strCache>
            </c:strRef>
          </c:tx>
          <c:spPr>
            <a:solidFill>
              <a:schemeClr val="accent4"/>
            </a:solidFill>
            <a:ln>
              <a:noFill/>
            </a:ln>
            <a:effectLst/>
          </c:spPr>
          <c:invertIfNegative val="0"/>
          <c:cat>
            <c:strRef>
              <c:f>New_land_use!$X$27:$AD$27</c:f>
              <c:strCache>
                <c:ptCount val="7"/>
                <c:pt idx="0">
                  <c:v>P1</c:v>
                </c:pt>
                <c:pt idx="1">
                  <c:v>P2</c:v>
                </c:pt>
                <c:pt idx="2">
                  <c:v>P3</c:v>
                </c:pt>
                <c:pt idx="3">
                  <c:v>P4</c:v>
                </c:pt>
                <c:pt idx="4">
                  <c:v>P5</c:v>
                </c:pt>
                <c:pt idx="5">
                  <c:v>P6</c:v>
                </c:pt>
                <c:pt idx="6">
                  <c:v>P7</c:v>
                </c:pt>
              </c:strCache>
            </c:strRef>
          </c:cat>
          <c:val>
            <c:numRef>
              <c:f>New_land_use!$X$31:$AD$31</c:f>
              <c:numCache>
                <c:formatCode>0.0</c:formatCode>
                <c:ptCount val="7"/>
                <c:pt idx="0">
                  <c:v>6.9265419598999997E-2</c:v>
                </c:pt>
                <c:pt idx="1">
                  <c:v>0.261876586626</c:v>
                </c:pt>
                <c:pt idx="2">
                  <c:v>0.43018424026200003</c:v>
                </c:pt>
                <c:pt idx="3">
                  <c:v>0.41102957655900002</c:v>
                </c:pt>
                <c:pt idx="4">
                  <c:v>0.92624389130899998</c:v>
                </c:pt>
                <c:pt idx="5">
                  <c:v>1.152782010138</c:v>
                </c:pt>
                <c:pt idx="6">
                  <c:v>2.4234676437269997</c:v>
                </c:pt>
              </c:numCache>
            </c:numRef>
          </c:val>
          <c:extLst>
            <c:ext xmlns:c16="http://schemas.microsoft.com/office/drawing/2014/chart" uri="{C3380CC4-5D6E-409C-BE32-E72D297353CC}">
              <c16:uniqueId val="{00000003-D360-45E1-8018-03BEFC790DA5}"/>
            </c:ext>
          </c:extLst>
        </c:ser>
        <c:ser>
          <c:idx val="4"/>
          <c:order val="4"/>
          <c:tx>
            <c:strRef>
              <c:f>New_land_use!$W$32</c:f>
              <c:strCache>
                <c:ptCount val="1"/>
                <c:pt idx="0">
                  <c:v>Forest</c:v>
                </c:pt>
              </c:strCache>
            </c:strRef>
          </c:tx>
          <c:spPr>
            <a:solidFill>
              <a:schemeClr val="accent5"/>
            </a:solidFill>
            <a:ln>
              <a:noFill/>
            </a:ln>
            <a:effectLst/>
          </c:spPr>
          <c:invertIfNegative val="0"/>
          <c:cat>
            <c:strRef>
              <c:f>New_land_use!$X$27:$AD$27</c:f>
              <c:strCache>
                <c:ptCount val="7"/>
                <c:pt idx="0">
                  <c:v>P1</c:v>
                </c:pt>
                <c:pt idx="1">
                  <c:v>P2</c:v>
                </c:pt>
                <c:pt idx="2">
                  <c:v>P3</c:v>
                </c:pt>
                <c:pt idx="3">
                  <c:v>P4</c:v>
                </c:pt>
                <c:pt idx="4">
                  <c:v>P5</c:v>
                </c:pt>
                <c:pt idx="5">
                  <c:v>P6</c:v>
                </c:pt>
                <c:pt idx="6">
                  <c:v>P7</c:v>
                </c:pt>
              </c:strCache>
            </c:strRef>
          </c:cat>
          <c:val>
            <c:numRef>
              <c:f>New_land_use!$X$32:$AD$32</c:f>
              <c:numCache>
                <c:formatCode>0.0</c:formatCode>
                <c:ptCount val="7"/>
                <c:pt idx="0">
                  <c:v>10.103995794799999</c:v>
                </c:pt>
                <c:pt idx="1">
                  <c:v>7.7283847868429998</c:v>
                </c:pt>
                <c:pt idx="2">
                  <c:v>10.750219670955001</c:v>
                </c:pt>
                <c:pt idx="3">
                  <c:v>13.120186808566</c:v>
                </c:pt>
                <c:pt idx="4">
                  <c:v>12.219640155738</c:v>
                </c:pt>
                <c:pt idx="5">
                  <c:v>7.9052917144900006</c:v>
                </c:pt>
                <c:pt idx="6">
                  <c:v>8.4846754298100002</c:v>
                </c:pt>
              </c:numCache>
            </c:numRef>
          </c:val>
          <c:extLst>
            <c:ext xmlns:c16="http://schemas.microsoft.com/office/drawing/2014/chart" uri="{C3380CC4-5D6E-409C-BE32-E72D297353CC}">
              <c16:uniqueId val="{00000004-D360-45E1-8018-03BEFC790DA5}"/>
            </c:ext>
          </c:extLst>
        </c:ser>
        <c:dLbls>
          <c:showLegendKey val="0"/>
          <c:showVal val="0"/>
          <c:showCatName val="0"/>
          <c:showSerName val="0"/>
          <c:showPercent val="0"/>
          <c:showBubbleSize val="0"/>
        </c:dLbls>
        <c:gapWidth val="150"/>
        <c:overlap val="100"/>
        <c:axId val="2065193968"/>
        <c:axId val="1975210240"/>
      </c:barChart>
      <c:catAx>
        <c:axId val="2065193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975210240"/>
        <c:crosses val="autoZero"/>
        <c:auto val="1"/>
        <c:lblAlgn val="ctr"/>
        <c:lblOffset val="100"/>
        <c:noMultiLvlLbl val="0"/>
      </c:catAx>
      <c:valAx>
        <c:axId val="19752102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0651939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9524</xdr:colOff>
      <xdr:row>14</xdr:row>
      <xdr:rowOff>133349</xdr:rowOff>
    </xdr:from>
    <xdr:to>
      <xdr:col>11</xdr:col>
      <xdr:colOff>705895</xdr:colOff>
      <xdr:row>35</xdr:row>
      <xdr:rowOff>142875</xdr:rowOff>
    </xdr:to>
    <xdr:pic>
      <xdr:nvPicPr>
        <xdr:cNvPr id="4" name="Grafik 3">
          <a:extLst>
            <a:ext uri="{FF2B5EF4-FFF2-40B4-BE49-F238E27FC236}">
              <a16:creationId xmlns:a16="http://schemas.microsoft.com/office/drawing/2014/main" id="{E74BB668-CA76-4BD1-8B8F-79897E730EA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792" t="13114" r="9659" b="12482"/>
        <a:stretch/>
      </xdr:blipFill>
      <xdr:spPr>
        <a:xfrm>
          <a:off x="3590924" y="2800349"/>
          <a:ext cx="5373146" cy="4010026"/>
        </a:xfrm>
        <a:prstGeom prst="rect">
          <a:avLst/>
        </a:prstGeom>
      </xdr:spPr>
    </xdr:pic>
    <xdr:clientData/>
  </xdr:twoCellAnchor>
  <xdr:twoCellAnchor>
    <xdr:from>
      <xdr:col>19</xdr:col>
      <xdr:colOff>523874</xdr:colOff>
      <xdr:row>9</xdr:row>
      <xdr:rowOff>42862</xdr:rowOff>
    </xdr:from>
    <xdr:to>
      <xdr:col>26</xdr:col>
      <xdr:colOff>342899</xdr:colOff>
      <xdr:row>23</xdr:row>
      <xdr:rowOff>119062</xdr:rowOff>
    </xdr:to>
    <xdr:graphicFrame macro="">
      <xdr:nvGraphicFramePr>
        <xdr:cNvPr id="2" name="Diagramm 1">
          <a:extLst>
            <a:ext uri="{FF2B5EF4-FFF2-40B4-BE49-F238E27FC236}">
              <a16:creationId xmlns:a16="http://schemas.microsoft.com/office/drawing/2014/main" id="{2B6A1DD2-5835-46EC-9B20-8DD535087B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0</xdr:colOff>
      <xdr:row>33</xdr:row>
      <xdr:rowOff>0</xdr:rowOff>
    </xdr:from>
    <xdr:to>
      <xdr:col>26</xdr:col>
      <xdr:colOff>581025</xdr:colOff>
      <xdr:row>47</xdr:row>
      <xdr:rowOff>76200</xdr:rowOff>
    </xdr:to>
    <xdr:graphicFrame macro="">
      <xdr:nvGraphicFramePr>
        <xdr:cNvPr id="5" name="Diagramm 4">
          <a:extLst>
            <a:ext uri="{FF2B5EF4-FFF2-40B4-BE49-F238E27FC236}">
              <a16:creationId xmlns:a16="http://schemas.microsoft.com/office/drawing/2014/main" id="{9C605E08-B500-4A73-94E5-E5B790516F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22</xdr:col>
      <xdr:colOff>0</xdr:colOff>
      <xdr:row>8</xdr:row>
      <xdr:rowOff>0</xdr:rowOff>
    </xdr:from>
    <xdr:to>
      <xdr:col>27</xdr:col>
      <xdr:colOff>638175</xdr:colOff>
      <xdr:row>22</xdr:row>
      <xdr:rowOff>76200</xdr:rowOff>
    </xdr:to>
    <xdr:graphicFrame macro="">
      <xdr:nvGraphicFramePr>
        <xdr:cNvPr id="3" name="Diagramm 2">
          <a:extLst>
            <a:ext uri="{FF2B5EF4-FFF2-40B4-BE49-F238E27FC236}">
              <a16:creationId xmlns:a16="http://schemas.microsoft.com/office/drawing/2014/main" id="{0D9BE21F-893F-43AF-82D1-6ED9A6FE33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14287</xdr:colOff>
      <xdr:row>7</xdr:row>
      <xdr:rowOff>171450</xdr:rowOff>
    </xdr:from>
    <xdr:to>
      <xdr:col>34</xdr:col>
      <xdr:colOff>14287</xdr:colOff>
      <xdr:row>22</xdr:row>
      <xdr:rowOff>57150</xdr:rowOff>
    </xdr:to>
    <xdr:graphicFrame macro="">
      <xdr:nvGraphicFramePr>
        <xdr:cNvPr id="4" name="Diagramm 3">
          <a:extLst>
            <a:ext uri="{FF2B5EF4-FFF2-40B4-BE49-F238E27FC236}">
              <a16:creationId xmlns:a16="http://schemas.microsoft.com/office/drawing/2014/main" id="{BB1C83CA-FEA9-4B26-BE19-8D7704533D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161925</xdr:colOff>
      <xdr:row>23</xdr:row>
      <xdr:rowOff>128587</xdr:rowOff>
    </xdr:from>
    <xdr:to>
      <xdr:col>36</xdr:col>
      <xdr:colOff>161925</xdr:colOff>
      <xdr:row>38</xdr:row>
      <xdr:rowOff>14287</xdr:rowOff>
    </xdr:to>
    <xdr:graphicFrame macro="">
      <xdr:nvGraphicFramePr>
        <xdr:cNvPr id="2" name="Diagramm 1">
          <a:extLst>
            <a:ext uri="{FF2B5EF4-FFF2-40B4-BE49-F238E27FC236}">
              <a16:creationId xmlns:a16="http://schemas.microsoft.com/office/drawing/2014/main" id="{EB89F157-2F6C-4CBA-BB0D-548168BAB9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215900</xdr:colOff>
      <xdr:row>2</xdr:row>
      <xdr:rowOff>6350</xdr:rowOff>
    </xdr:from>
    <xdr:to>
      <xdr:col>15</xdr:col>
      <xdr:colOff>660400</xdr:colOff>
      <xdr:row>21</xdr:row>
      <xdr:rowOff>47625</xdr:rowOff>
    </xdr:to>
    <xdr:pic>
      <xdr:nvPicPr>
        <xdr:cNvPr id="8" name="Grafik 7">
          <a:extLst>
            <a:ext uri="{FF2B5EF4-FFF2-40B4-BE49-F238E27FC236}">
              <a16:creationId xmlns:a16="http://schemas.microsoft.com/office/drawing/2014/main" id="{36A75ED0-52A9-4045-94A3-130D2DA8DF09}"/>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804150" y="374650"/>
          <a:ext cx="5016500" cy="3540125"/>
        </a:xfrm>
        <a:prstGeom prst="rect">
          <a:avLst/>
        </a:prstGeom>
        <a:noFill/>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98706-22E4-4169-A389-EFF7CE90208A}">
  <dimension ref="A1:AC67"/>
  <sheetViews>
    <sheetView topLeftCell="A25" zoomScaleNormal="100" workbookViewId="0">
      <selection activeCell="A23" sqref="A23:E25"/>
    </sheetView>
  </sheetViews>
  <sheetFormatPr baseColWidth="10" defaultRowHeight="14.5" x14ac:dyDescent="0.35"/>
  <cols>
    <col min="2" max="2" width="12" bestFit="1" customWidth="1"/>
    <col min="3" max="3" width="13" bestFit="1" customWidth="1"/>
    <col min="5" max="5" width="5.81640625" style="1" bestFit="1" customWidth="1"/>
    <col min="9" max="9" width="13" bestFit="1" customWidth="1"/>
    <col min="15" max="15" width="13" bestFit="1" customWidth="1"/>
    <col min="19" max="19" width="13" bestFit="1" customWidth="1"/>
    <col min="21" max="21" width="13.54296875" bestFit="1" customWidth="1"/>
    <col min="24" max="24" width="13" bestFit="1" customWidth="1"/>
  </cols>
  <sheetData>
    <row r="1" spans="1:29" x14ac:dyDescent="0.35">
      <c r="A1" s="12" t="s">
        <v>12</v>
      </c>
      <c r="B1" s="12"/>
      <c r="C1" s="12"/>
      <c r="D1" s="12"/>
      <c r="E1" s="12"/>
      <c r="F1" s="2"/>
      <c r="G1" s="12" t="s">
        <v>13</v>
      </c>
      <c r="H1" s="12"/>
      <c r="I1" s="12"/>
      <c r="J1" s="12"/>
      <c r="K1" s="12"/>
      <c r="L1" s="2"/>
      <c r="M1" s="12" t="s">
        <v>14</v>
      </c>
      <c r="N1" s="12"/>
      <c r="O1" s="12"/>
      <c r="P1" s="12"/>
      <c r="Q1" s="12"/>
    </row>
    <row r="2" spans="1:29" x14ac:dyDescent="0.35">
      <c r="A2" s="4" t="s">
        <v>0</v>
      </c>
      <c r="B2" s="4" t="s">
        <v>11</v>
      </c>
      <c r="C2" s="4" t="s">
        <v>43</v>
      </c>
      <c r="D2" s="4" t="s">
        <v>3</v>
      </c>
      <c r="E2" s="4" t="s">
        <v>9</v>
      </c>
      <c r="F2" s="2"/>
      <c r="G2" s="4" t="s">
        <v>0</v>
      </c>
      <c r="H2" s="4" t="s">
        <v>11</v>
      </c>
      <c r="I2" s="4"/>
      <c r="J2" s="4" t="s">
        <v>3</v>
      </c>
      <c r="K2" s="4" t="s">
        <v>9</v>
      </c>
      <c r="L2" s="2"/>
      <c r="M2" s="4" t="s">
        <v>0</v>
      </c>
      <c r="N2" s="4" t="s">
        <v>11</v>
      </c>
      <c r="O2" s="4"/>
      <c r="P2" s="4" t="s">
        <v>3</v>
      </c>
      <c r="Q2" s="4" t="s">
        <v>9</v>
      </c>
      <c r="S2" s="1"/>
      <c r="T2" s="8" t="s">
        <v>32</v>
      </c>
      <c r="U2" s="8" t="s">
        <v>33</v>
      </c>
      <c r="V2" s="8" t="s">
        <v>34</v>
      </c>
      <c r="W2" s="8" t="s">
        <v>35</v>
      </c>
      <c r="X2" s="8" t="s">
        <v>36</v>
      </c>
      <c r="Y2" s="8" t="s">
        <v>37</v>
      </c>
      <c r="Z2" s="8" t="s">
        <v>38</v>
      </c>
      <c r="AA2" s="8" t="s">
        <v>39</v>
      </c>
      <c r="AB2" s="8" t="s">
        <v>40</v>
      </c>
      <c r="AC2" s="8" t="s">
        <v>41</v>
      </c>
    </row>
    <row r="3" spans="1:29" x14ac:dyDescent="0.35">
      <c r="A3" s="4">
        <v>7</v>
      </c>
      <c r="B3" s="4">
        <v>366100909.19458097</v>
      </c>
      <c r="C3" s="4" t="s">
        <v>10</v>
      </c>
      <c r="D3" s="5">
        <f>B3/1000000</f>
        <v>366.10090919458099</v>
      </c>
      <c r="E3" s="5">
        <f>D3*100/D$9</f>
        <v>39.216277981671681</v>
      </c>
      <c r="F3" s="2"/>
      <c r="G3" s="4">
        <v>7</v>
      </c>
      <c r="H3" s="4">
        <v>270666575.29785299</v>
      </c>
      <c r="I3" s="4" t="s">
        <v>10</v>
      </c>
      <c r="J3" s="5">
        <f t="shared" ref="J3:J8" si="0">H3/1000000</f>
        <v>270.666575297853</v>
      </c>
      <c r="K3" s="5">
        <f>J3*100/J$9</f>
        <v>39.85597636486446</v>
      </c>
      <c r="L3" s="2"/>
      <c r="M3" s="4">
        <v>7</v>
      </c>
      <c r="N3" s="4">
        <v>9376052.8865920007</v>
      </c>
      <c r="O3" s="4" t="s">
        <v>10</v>
      </c>
      <c r="P3" s="5">
        <f t="shared" ref="P3:P8" si="1">N3/1000000</f>
        <v>9.3760528865920012</v>
      </c>
      <c r="Q3" s="5">
        <f>P3*100/P$9</f>
        <v>42.265449818348017</v>
      </c>
      <c r="S3" s="7" t="s">
        <v>29</v>
      </c>
      <c r="T3" s="9">
        <f>E3</f>
        <v>39.216277981671681</v>
      </c>
      <c r="U3" s="9">
        <f>K3</f>
        <v>39.85597636486446</v>
      </c>
      <c r="V3" s="9">
        <f>Q3</f>
        <v>42.265449818348017</v>
      </c>
      <c r="W3" s="9">
        <f>E16</f>
        <v>36.979547298196977</v>
      </c>
      <c r="X3" s="9">
        <f>Q16</f>
        <v>32.981484079744241</v>
      </c>
      <c r="Y3" s="9">
        <f>E29</f>
        <v>45.517002214570141</v>
      </c>
      <c r="Z3" s="9">
        <f>Q29</f>
        <v>73.787666410046796</v>
      </c>
      <c r="AA3" s="9">
        <f>E42</f>
        <v>66.493616727778885</v>
      </c>
      <c r="AB3" s="9">
        <f>K42</f>
        <v>59.524135330388859</v>
      </c>
      <c r="AC3" s="9">
        <f>Q42</f>
        <v>30.059776863100566</v>
      </c>
    </row>
    <row r="4" spans="1:29" x14ac:dyDescent="0.35">
      <c r="A4" s="4">
        <v>10</v>
      </c>
      <c r="B4" s="4">
        <v>70134020.254985005</v>
      </c>
      <c r="C4" s="4" t="s">
        <v>5</v>
      </c>
      <c r="D4" s="5">
        <f t="shared" ref="D4:D10" si="2">B4/1000000</f>
        <v>70.134020254985003</v>
      </c>
      <c r="E4" s="5">
        <f t="shared" ref="E4:E9" si="3">D4*100/D$9</f>
        <v>7.5126697727753031</v>
      </c>
      <c r="F4" s="2"/>
      <c r="G4" s="4">
        <v>10</v>
      </c>
      <c r="H4" s="4">
        <v>53288591.199578002</v>
      </c>
      <c r="I4" s="4" t="s">
        <v>5</v>
      </c>
      <c r="J4" s="5">
        <f t="shared" si="0"/>
        <v>53.288591199578001</v>
      </c>
      <c r="K4" s="5">
        <f t="shared" ref="K4:K9" si="4">J4*100/J$9</f>
        <v>7.8468086760624569</v>
      </c>
      <c r="L4" s="2"/>
      <c r="M4" s="4">
        <v>10</v>
      </c>
      <c r="N4" s="4">
        <v>1783594.3778059999</v>
      </c>
      <c r="O4" s="4" t="s">
        <v>5</v>
      </c>
      <c r="P4" s="5">
        <f t="shared" si="1"/>
        <v>1.7835943778059999</v>
      </c>
      <c r="Q4" s="5">
        <f>P4*100/P$9</f>
        <v>8.0401016913256544</v>
      </c>
      <c r="S4" s="7" t="s">
        <v>30</v>
      </c>
      <c r="T4" s="9">
        <f t="shared" ref="T4:T7" si="5">E4</f>
        <v>7.5126697727753031</v>
      </c>
      <c r="U4" s="9">
        <f t="shared" ref="U4:U7" si="6">K4</f>
        <v>7.8468086760624569</v>
      </c>
      <c r="V4" s="9">
        <f t="shared" ref="V4:V7" si="7">Q4</f>
        <v>8.0401016913256544</v>
      </c>
      <c r="W4" s="9">
        <f t="shared" ref="W4:W7" si="8">E17</f>
        <v>5.4164318376238851</v>
      </c>
      <c r="X4" s="9">
        <f t="shared" ref="X4:X7" si="9">Q17</f>
        <v>5.4873773184922054</v>
      </c>
      <c r="Y4" s="9">
        <f t="shared" ref="Y4:Y7" si="10">E30</f>
        <v>4.4930050350416568</v>
      </c>
      <c r="Z4" s="9">
        <f t="shared" ref="Z4:Z7" si="11">Q30</f>
        <v>4.6268673355089041</v>
      </c>
      <c r="AA4" s="9">
        <f t="shared" ref="AA4:AA7" si="12">E43</f>
        <v>8.9337588421547629</v>
      </c>
      <c r="AB4" s="9">
        <f t="shared" ref="AB4:AB7" si="13">K43</f>
        <v>5.3456826290113906</v>
      </c>
      <c r="AC4" s="9">
        <f t="shared" ref="AC4:AC7" si="14">Q43</f>
        <v>1.7908674356572474</v>
      </c>
    </row>
    <row r="5" spans="1:29" x14ac:dyDescent="0.35">
      <c r="A5" s="4">
        <v>8</v>
      </c>
      <c r="B5" s="4">
        <v>129739194.988903</v>
      </c>
      <c r="C5" s="4" t="s">
        <v>6</v>
      </c>
      <c r="D5" s="5">
        <f t="shared" si="2"/>
        <v>129.73919498890299</v>
      </c>
      <c r="E5" s="5">
        <f t="shared" si="3"/>
        <v>13.897502595654403</v>
      </c>
      <c r="F5" s="2"/>
      <c r="G5" s="4">
        <v>8</v>
      </c>
      <c r="H5" s="4">
        <v>91370699.923179001</v>
      </c>
      <c r="I5" s="4" t="s">
        <v>6</v>
      </c>
      <c r="J5" s="5">
        <f t="shared" si="0"/>
        <v>91.370699923179004</v>
      </c>
      <c r="K5" s="5">
        <f t="shared" si="4"/>
        <v>13.454444652325092</v>
      </c>
      <c r="L5" s="2"/>
      <c r="M5" s="4">
        <v>8</v>
      </c>
      <c r="N5" s="4">
        <v>5401763.7649419997</v>
      </c>
      <c r="O5" s="4" t="s">
        <v>6</v>
      </c>
      <c r="P5" s="5">
        <f t="shared" si="1"/>
        <v>5.4017637649419994</v>
      </c>
      <c r="Q5" s="5">
        <f t="shared" ref="Q5:Q9" si="15">P5*100/P$9</f>
        <v>24.350115992222385</v>
      </c>
      <c r="S5" s="7" t="s">
        <v>6</v>
      </c>
      <c r="T5" s="9">
        <f t="shared" si="5"/>
        <v>13.897502595654403</v>
      </c>
      <c r="U5" s="9">
        <f t="shared" si="6"/>
        <v>13.454444652325092</v>
      </c>
      <c r="V5" s="9">
        <f t="shared" si="7"/>
        <v>24.350115992222385</v>
      </c>
      <c r="W5" s="9">
        <f t="shared" si="8"/>
        <v>23.814526113923531</v>
      </c>
      <c r="X5" s="9">
        <f t="shared" si="9"/>
        <v>19.557192331527752</v>
      </c>
      <c r="Y5" s="9">
        <f t="shared" si="10"/>
        <v>15.158957708808083</v>
      </c>
      <c r="Z5" s="9">
        <f t="shared" si="11"/>
        <v>3.3666445571744759</v>
      </c>
      <c r="AA5" s="9">
        <f t="shared" si="12"/>
        <v>7.4220012099994586</v>
      </c>
      <c r="AB5" s="9">
        <f t="shared" si="13"/>
        <v>6.659031140398918</v>
      </c>
      <c r="AC5" s="9">
        <f t="shared" si="14"/>
        <v>10.629465858474905</v>
      </c>
    </row>
    <row r="6" spans="1:29" x14ac:dyDescent="0.35">
      <c r="A6" s="4">
        <v>4</v>
      </c>
      <c r="B6" s="4">
        <v>8327423.7933609998</v>
      </c>
      <c r="C6" s="4" t="s">
        <v>7</v>
      </c>
      <c r="D6" s="5">
        <f t="shared" si="2"/>
        <v>8.3274237933609996</v>
      </c>
      <c r="E6" s="5">
        <f>D6*100/D$9</f>
        <v>0.89202336883042566</v>
      </c>
      <c r="F6" s="2"/>
      <c r="G6" s="4">
        <v>4</v>
      </c>
      <c r="H6" s="4">
        <v>2799141.6562060001</v>
      </c>
      <c r="I6" s="4" t="s">
        <v>7</v>
      </c>
      <c r="J6" s="5">
        <f t="shared" si="0"/>
        <v>2.7991416562060003</v>
      </c>
      <c r="K6" s="5">
        <f>J6*100/J$9</f>
        <v>0.41217695080704286</v>
      </c>
      <c r="L6" s="2"/>
      <c r="M6" s="4">
        <v>4</v>
      </c>
      <c r="N6" s="4">
        <v>94071.982936999993</v>
      </c>
      <c r="O6" s="4" t="s">
        <v>7</v>
      </c>
      <c r="P6" s="5">
        <f t="shared" si="1"/>
        <v>9.407198293699999E-2</v>
      </c>
      <c r="Q6" s="5">
        <f t="shared" si="15"/>
        <v>0.42405847345656927</v>
      </c>
      <c r="S6" s="7" t="s">
        <v>7</v>
      </c>
      <c r="T6" s="9">
        <f t="shared" si="5"/>
        <v>0.89202336883042566</v>
      </c>
      <c r="U6" s="9">
        <f t="shared" si="6"/>
        <v>0.41217695080704286</v>
      </c>
      <c r="V6" s="9">
        <f t="shared" si="7"/>
        <v>0.42405847345656927</v>
      </c>
      <c r="W6" s="9">
        <f t="shared" si="8"/>
        <v>0.32660023811827665</v>
      </c>
      <c r="X6" s="9">
        <f t="shared" si="9"/>
        <v>0.33252253107225765</v>
      </c>
      <c r="Y6" s="9">
        <f t="shared" si="10"/>
        <v>1.6438072529670378</v>
      </c>
      <c r="Z6" s="9">
        <f t="shared" si="11"/>
        <v>0.37622033769063834</v>
      </c>
      <c r="AA6" s="9">
        <f t="shared" si="12"/>
        <v>0.25820504755210338</v>
      </c>
      <c r="AB6" s="9">
        <f t="shared" si="13"/>
        <v>5.7490057870975146</v>
      </c>
      <c r="AC6" s="9">
        <f t="shared" si="14"/>
        <v>31.698257884657128</v>
      </c>
    </row>
    <row r="7" spans="1:29" x14ac:dyDescent="0.35">
      <c r="A7" s="4">
        <v>6</v>
      </c>
      <c r="B7" s="4">
        <v>339890969.76316297</v>
      </c>
      <c r="C7" s="4" t="s">
        <v>4</v>
      </c>
      <c r="D7" s="5">
        <f t="shared" si="2"/>
        <v>339.89096976316296</v>
      </c>
      <c r="E7" s="5">
        <f t="shared" si="3"/>
        <v>36.408701587265718</v>
      </c>
      <c r="F7" s="2"/>
      <c r="G7" s="4">
        <v>6</v>
      </c>
      <c r="H7" s="4">
        <v>260926511.74551699</v>
      </c>
      <c r="I7" s="4" t="s">
        <v>4</v>
      </c>
      <c r="J7" s="5">
        <f t="shared" si="0"/>
        <v>260.92651174551696</v>
      </c>
      <c r="K7" s="5">
        <f t="shared" si="4"/>
        <v>38.421740377997622</v>
      </c>
      <c r="L7" s="2"/>
      <c r="M7" s="4">
        <v>6</v>
      </c>
      <c r="N7" s="4">
        <v>5477850.3249589996</v>
      </c>
      <c r="O7" s="4" t="s">
        <v>4</v>
      </c>
      <c r="P7" s="5">
        <f t="shared" si="1"/>
        <v>5.4778503249589994</v>
      </c>
      <c r="Q7" s="5">
        <f t="shared" si="15"/>
        <v>24.693099625436307</v>
      </c>
      <c r="S7" s="7" t="s">
        <v>31</v>
      </c>
      <c r="T7" s="9">
        <f t="shared" si="5"/>
        <v>36.408701587265718</v>
      </c>
      <c r="U7" s="9">
        <f t="shared" si="6"/>
        <v>38.421740377997622</v>
      </c>
      <c r="V7" s="9">
        <f t="shared" si="7"/>
        <v>24.693099625436307</v>
      </c>
      <c r="W7" s="9">
        <f t="shared" si="8"/>
        <v>33.056018520186477</v>
      </c>
      <c r="X7" s="9">
        <f t="shared" si="9"/>
        <v>41.523611160251313</v>
      </c>
      <c r="Y7" s="9">
        <f t="shared" si="10"/>
        <v>33.087443689348405</v>
      </c>
      <c r="Z7" s="9">
        <f t="shared" si="11"/>
        <v>16.461975294301872</v>
      </c>
      <c r="AA7" s="9">
        <f t="shared" si="12"/>
        <v>16.804008763800837</v>
      </c>
      <c r="AB7" s="9">
        <f t="shared" si="13"/>
        <v>22.686329996335726</v>
      </c>
      <c r="AC7" s="9">
        <f t="shared" si="14"/>
        <v>24.887605217097658</v>
      </c>
    </row>
    <row r="8" spans="1:29" x14ac:dyDescent="0.35">
      <c r="A8" s="4">
        <v>3</v>
      </c>
      <c r="B8" s="4">
        <v>19350714.653662998</v>
      </c>
      <c r="C8" s="4" t="s">
        <v>1</v>
      </c>
      <c r="D8" s="5">
        <f t="shared" si="2"/>
        <v>19.350714653662997</v>
      </c>
      <c r="E8" s="5">
        <f t="shared" si="3"/>
        <v>2.0728246938024499</v>
      </c>
      <c r="F8" s="2"/>
      <c r="G8" s="4">
        <v>3</v>
      </c>
      <c r="H8" s="4">
        <v>60121.603825999999</v>
      </c>
      <c r="I8" s="4" t="s">
        <v>1</v>
      </c>
      <c r="J8" s="5">
        <f t="shared" si="0"/>
        <v>6.0121603826E-2</v>
      </c>
      <c r="K8" s="5">
        <f t="shared" si="4"/>
        <v>8.8529779433234972E-3</v>
      </c>
      <c r="L8" s="2"/>
      <c r="M8" s="4">
        <v>3</v>
      </c>
      <c r="N8" s="4">
        <v>50395.753283999999</v>
      </c>
      <c r="O8" s="4" t="s">
        <v>1</v>
      </c>
      <c r="P8" s="5">
        <f t="shared" si="1"/>
        <v>5.0395753283999999E-2</v>
      </c>
      <c r="Q8" s="5">
        <f t="shared" si="15"/>
        <v>0.22717439921106922</v>
      </c>
    </row>
    <row r="9" spans="1:29" x14ac:dyDescent="0.35">
      <c r="A9" s="4" t="s">
        <v>8</v>
      </c>
      <c r="B9" s="5">
        <f>SUM(B3:B8)</f>
        <v>933543232.64865601</v>
      </c>
      <c r="C9" s="4" t="s">
        <v>8</v>
      </c>
      <c r="D9" s="5">
        <f t="shared" si="2"/>
        <v>933.54323264865604</v>
      </c>
      <c r="E9" s="5">
        <f t="shared" si="3"/>
        <v>99.999999999999986</v>
      </c>
      <c r="F9" s="2"/>
      <c r="G9" s="4" t="s">
        <v>8</v>
      </c>
      <c r="H9" s="5"/>
      <c r="I9" s="4" t="s">
        <v>8</v>
      </c>
      <c r="J9" s="5">
        <f>SUM(J3:J8)</f>
        <v>679.11164142615894</v>
      </c>
      <c r="K9" s="5">
        <f t="shared" si="4"/>
        <v>100</v>
      </c>
      <c r="L9" s="2"/>
      <c r="M9" s="4" t="s">
        <v>8</v>
      </c>
      <c r="N9" s="5"/>
      <c r="O9" s="4" t="s">
        <v>8</v>
      </c>
      <c r="P9" s="5">
        <f>SUM(P3:P8)</f>
        <v>22.18372909052</v>
      </c>
      <c r="Q9" s="5">
        <f t="shared" si="15"/>
        <v>100</v>
      </c>
    </row>
    <row r="10" spans="1:29" x14ac:dyDescent="0.35">
      <c r="A10" s="4"/>
      <c r="B10" s="5"/>
      <c r="C10" s="4"/>
      <c r="D10" s="5"/>
      <c r="E10" s="5"/>
      <c r="F10" s="2"/>
      <c r="G10" s="4"/>
      <c r="H10" s="5"/>
      <c r="I10" s="4"/>
      <c r="J10" s="5"/>
      <c r="K10" s="5"/>
      <c r="L10" s="2"/>
      <c r="M10" s="4"/>
      <c r="N10" s="5"/>
      <c r="O10" s="4"/>
      <c r="P10" s="5"/>
      <c r="Q10" s="5"/>
    </row>
    <row r="11" spans="1:29" x14ac:dyDescent="0.35">
      <c r="A11" s="4"/>
      <c r="B11" s="4"/>
      <c r="C11" s="4"/>
      <c r="D11" s="4"/>
      <c r="E11" s="4"/>
      <c r="F11" s="2"/>
      <c r="G11" s="4"/>
      <c r="H11" s="4"/>
      <c r="I11" s="4"/>
      <c r="J11" s="4"/>
      <c r="K11" s="4"/>
      <c r="L11" s="2"/>
      <c r="M11" s="4"/>
      <c r="N11" s="4"/>
      <c r="O11" s="4"/>
      <c r="P11" s="4"/>
      <c r="Q11" s="4"/>
    </row>
    <row r="12" spans="1:29" x14ac:dyDescent="0.35">
      <c r="A12" s="4"/>
      <c r="B12" s="5"/>
      <c r="C12" s="4"/>
      <c r="D12" s="5"/>
      <c r="E12" s="4"/>
      <c r="F12" s="2"/>
      <c r="G12" s="4"/>
      <c r="H12" s="5"/>
      <c r="I12" s="4"/>
      <c r="J12" s="5"/>
      <c r="K12" s="4"/>
      <c r="L12" s="2"/>
      <c r="M12" s="4"/>
      <c r="N12" s="5"/>
      <c r="O12" s="4"/>
      <c r="P12" s="5"/>
      <c r="Q12" s="4"/>
    </row>
    <row r="13" spans="1:29" x14ac:dyDescent="0.35">
      <c r="A13" s="2"/>
      <c r="B13" s="3"/>
      <c r="C13" s="2"/>
      <c r="D13" s="2"/>
      <c r="E13" s="3"/>
      <c r="F13" s="2"/>
      <c r="G13" s="2"/>
      <c r="H13" s="2"/>
      <c r="I13" s="2"/>
      <c r="J13" s="2"/>
      <c r="K13" s="2"/>
      <c r="L13" s="2"/>
      <c r="M13" s="2"/>
      <c r="N13" s="2"/>
      <c r="O13" s="2"/>
      <c r="P13" s="2"/>
      <c r="Q13" s="2"/>
    </row>
    <row r="14" spans="1:29" x14ac:dyDescent="0.35">
      <c r="A14" s="12" t="s">
        <v>15</v>
      </c>
      <c r="B14" s="12"/>
      <c r="C14" s="12"/>
      <c r="D14" s="12"/>
      <c r="E14" s="12"/>
      <c r="F14" s="2"/>
      <c r="G14" s="2"/>
      <c r="H14" s="2"/>
      <c r="I14" s="2"/>
      <c r="J14" s="2"/>
      <c r="K14" s="2"/>
      <c r="L14" s="2"/>
      <c r="M14" s="12" t="s">
        <v>16</v>
      </c>
      <c r="N14" s="12"/>
      <c r="O14" s="12"/>
      <c r="P14" s="12"/>
      <c r="Q14" s="12"/>
    </row>
    <row r="15" spans="1:29" x14ac:dyDescent="0.35">
      <c r="A15" s="4" t="s">
        <v>0</v>
      </c>
      <c r="B15" s="4" t="s">
        <v>11</v>
      </c>
      <c r="C15" s="4"/>
      <c r="D15" s="4" t="s">
        <v>3</v>
      </c>
      <c r="E15" s="4" t="s">
        <v>9</v>
      </c>
      <c r="F15" s="2"/>
      <c r="G15" s="2"/>
      <c r="H15" s="2"/>
      <c r="I15" s="2"/>
      <c r="J15" s="2"/>
      <c r="K15" s="2"/>
      <c r="L15" s="2"/>
      <c r="M15" s="4" t="s">
        <v>0</v>
      </c>
      <c r="N15" s="4" t="s">
        <v>11</v>
      </c>
      <c r="O15" s="4"/>
      <c r="P15" s="4" t="s">
        <v>3</v>
      </c>
      <c r="Q15" s="4" t="s">
        <v>9</v>
      </c>
    </row>
    <row r="16" spans="1:29" x14ac:dyDescent="0.35">
      <c r="A16" s="4">
        <v>7</v>
      </c>
      <c r="B16" s="4">
        <v>17483139.807236001</v>
      </c>
      <c r="C16" s="4" t="s">
        <v>10</v>
      </c>
      <c r="D16" s="5">
        <f t="shared" ref="D16:D21" si="16">B16/1000000</f>
        <v>17.483139807236</v>
      </c>
      <c r="E16" s="5">
        <f>D16*100/D$22</f>
        <v>36.979547298196977</v>
      </c>
      <c r="F16" s="2"/>
      <c r="G16" s="2"/>
      <c r="H16" s="2"/>
      <c r="I16" s="2"/>
      <c r="J16" s="2"/>
      <c r="K16" s="2"/>
      <c r="L16" s="2"/>
      <c r="M16" s="4">
        <v>7</v>
      </c>
      <c r="N16" s="4">
        <v>5588322.8268179996</v>
      </c>
      <c r="O16" s="4" t="s">
        <v>10</v>
      </c>
      <c r="P16" s="5">
        <f t="shared" ref="P16:P21" si="17">N16/1000000</f>
        <v>5.5883228268179996</v>
      </c>
      <c r="Q16" s="5">
        <f>P16*100/P$22</f>
        <v>32.981484079744241</v>
      </c>
    </row>
    <row r="17" spans="1:29" x14ac:dyDescent="0.35">
      <c r="A17" s="4">
        <v>10</v>
      </c>
      <c r="B17" s="4">
        <v>2560773.2379720001</v>
      </c>
      <c r="C17" s="4" t="s">
        <v>5</v>
      </c>
      <c r="D17" s="5">
        <f t="shared" si="16"/>
        <v>2.5607732379720001</v>
      </c>
      <c r="E17" s="5">
        <f t="shared" ref="E17:E22" si="18">D17*100/D$22</f>
        <v>5.4164318376238851</v>
      </c>
      <c r="F17" s="2"/>
      <c r="G17" s="2"/>
      <c r="H17" s="2"/>
      <c r="I17" s="2"/>
      <c r="J17" s="2"/>
      <c r="K17" s="2"/>
      <c r="L17" s="2"/>
      <c r="M17" s="4">
        <v>10</v>
      </c>
      <c r="N17" s="4">
        <v>929771.25753800001</v>
      </c>
      <c r="O17" s="4" t="s">
        <v>5</v>
      </c>
      <c r="P17" s="5">
        <f t="shared" si="17"/>
        <v>0.92977125753800005</v>
      </c>
      <c r="Q17" s="5">
        <f>P17*100/P$22</f>
        <v>5.4873773184922054</v>
      </c>
    </row>
    <row r="18" spans="1:29" x14ac:dyDescent="0.35">
      <c r="A18" s="4">
        <v>8</v>
      </c>
      <c r="B18" s="4">
        <v>11258999.093077</v>
      </c>
      <c r="C18" s="4" t="s">
        <v>6</v>
      </c>
      <c r="D18" s="5">
        <f t="shared" si="16"/>
        <v>11.258999093077</v>
      </c>
      <c r="E18" s="5">
        <f t="shared" si="18"/>
        <v>23.814526113923531</v>
      </c>
      <c r="F18" s="2"/>
      <c r="G18" s="2"/>
      <c r="H18" s="2"/>
      <c r="I18" s="2"/>
      <c r="J18" s="2"/>
      <c r="K18" s="2"/>
      <c r="L18" s="2"/>
      <c r="M18" s="4">
        <v>8</v>
      </c>
      <c r="N18" s="4">
        <v>3313735.1876130002</v>
      </c>
      <c r="O18" s="4" t="s">
        <v>6</v>
      </c>
      <c r="P18" s="5">
        <f t="shared" si="17"/>
        <v>3.3137351876130001</v>
      </c>
      <c r="Q18" s="5">
        <f t="shared" ref="Q18:Q22" si="19">P18*100/P$22</f>
        <v>19.557192331527752</v>
      </c>
    </row>
    <row r="19" spans="1:29" x14ac:dyDescent="0.35">
      <c r="A19" s="4">
        <v>4</v>
      </c>
      <c r="B19" s="4">
        <v>154409.61399700001</v>
      </c>
      <c r="C19" s="4" t="s">
        <v>7</v>
      </c>
      <c r="D19" s="5">
        <f t="shared" si="16"/>
        <v>0.15440961399700001</v>
      </c>
      <c r="E19" s="5">
        <f>D19*100/D$22</f>
        <v>0.32660023811827665</v>
      </c>
      <c r="F19" s="2"/>
      <c r="G19" s="2"/>
      <c r="H19" s="2"/>
      <c r="I19" s="2"/>
      <c r="J19" s="2"/>
      <c r="K19" s="2"/>
      <c r="L19" s="2"/>
      <c r="M19" s="4">
        <v>4</v>
      </c>
      <c r="N19" s="4">
        <v>56342.014395999999</v>
      </c>
      <c r="O19" s="4" t="s">
        <v>7</v>
      </c>
      <c r="P19" s="5">
        <f t="shared" si="17"/>
        <v>5.6342014395999999E-2</v>
      </c>
      <c r="Q19" s="5">
        <f t="shared" si="19"/>
        <v>0.33252253107225765</v>
      </c>
    </row>
    <row r="20" spans="1:29" x14ac:dyDescent="0.35">
      <c r="A20" s="4">
        <v>6</v>
      </c>
      <c r="B20" s="4">
        <v>15628179.23645</v>
      </c>
      <c r="C20" s="4" t="s">
        <v>4</v>
      </c>
      <c r="D20" s="5">
        <f t="shared" si="16"/>
        <v>15.62817923645</v>
      </c>
      <c r="E20" s="5">
        <f t="shared" si="18"/>
        <v>33.056018520186477</v>
      </c>
      <c r="F20" s="2"/>
      <c r="G20" s="2"/>
      <c r="H20" s="2"/>
      <c r="I20" s="2"/>
      <c r="J20" s="2"/>
      <c r="K20" s="2"/>
      <c r="L20" s="2"/>
      <c r="M20" s="4">
        <v>6</v>
      </c>
      <c r="N20" s="4">
        <v>7035685.3420449998</v>
      </c>
      <c r="O20" s="4" t="s">
        <v>4</v>
      </c>
      <c r="P20" s="5">
        <f t="shared" si="17"/>
        <v>7.0356853420449994</v>
      </c>
      <c r="Q20" s="5">
        <f t="shared" si="19"/>
        <v>41.523611160251313</v>
      </c>
    </row>
    <row r="21" spans="1:29" x14ac:dyDescent="0.35">
      <c r="A21" s="4">
        <v>3</v>
      </c>
      <c r="B21" s="4">
        <v>192362.27512800001</v>
      </c>
      <c r="C21" s="4" t="s">
        <v>1</v>
      </c>
      <c r="D21" s="5">
        <f t="shared" si="16"/>
        <v>0.192362275128</v>
      </c>
      <c r="E21" s="5">
        <f t="shared" si="18"/>
        <v>0.40687599195085661</v>
      </c>
      <c r="F21" s="2"/>
      <c r="G21" s="2"/>
      <c r="H21" s="2"/>
      <c r="I21" s="2"/>
      <c r="J21" s="2"/>
      <c r="K21" s="2"/>
      <c r="L21" s="2"/>
      <c r="M21" s="4">
        <v>3</v>
      </c>
      <c r="N21" s="4">
        <v>19961.949633</v>
      </c>
      <c r="O21" s="4" t="s">
        <v>1</v>
      </c>
      <c r="P21" s="5">
        <f t="shared" si="17"/>
        <v>1.9961949632999999E-2</v>
      </c>
      <c r="Q21" s="5">
        <f t="shared" si="19"/>
        <v>0.11781257891221822</v>
      </c>
    </row>
    <row r="22" spans="1:29" x14ac:dyDescent="0.35">
      <c r="A22" s="4" t="s">
        <v>8</v>
      </c>
      <c r="B22" s="5"/>
      <c r="C22" s="4" t="s">
        <v>8</v>
      </c>
      <c r="D22" s="5">
        <f>SUM(D16:D21)</f>
        <v>47.277863263859999</v>
      </c>
      <c r="E22" s="5">
        <f t="shared" si="18"/>
        <v>100</v>
      </c>
      <c r="F22" s="2"/>
      <c r="G22" s="2"/>
      <c r="H22" s="2"/>
      <c r="I22" s="2"/>
      <c r="J22" s="2"/>
      <c r="K22" s="2"/>
      <c r="L22" s="2"/>
      <c r="M22" s="4" t="s">
        <v>8</v>
      </c>
      <c r="N22" s="5"/>
      <c r="O22" s="4" t="s">
        <v>8</v>
      </c>
      <c r="P22" s="5">
        <f>SUM(P16:P21)</f>
        <v>16.943818578043</v>
      </c>
      <c r="Q22" s="5">
        <f t="shared" si="19"/>
        <v>100</v>
      </c>
    </row>
    <row r="23" spans="1:29" x14ac:dyDescent="0.35">
      <c r="A23" s="4"/>
      <c r="B23" s="5"/>
      <c r="C23" s="4"/>
      <c r="D23" s="5"/>
      <c r="E23" s="5"/>
      <c r="F23" s="2"/>
      <c r="G23" s="2"/>
      <c r="H23" s="2"/>
      <c r="I23" s="2"/>
      <c r="J23" s="2"/>
      <c r="K23" s="2"/>
      <c r="L23" s="2"/>
      <c r="M23" s="4"/>
      <c r="N23" s="5"/>
      <c r="O23" s="4"/>
      <c r="P23" s="5"/>
      <c r="Q23" s="5"/>
    </row>
    <row r="24" spans="1:29" x14ac:dyDescent="0.35">
      <c r="A24" s="4"/>
      <c r="B24" s="4"/>
      <c r="C24" s="4"/>
      <c r="D24" s="4"/>
      <c r="E24" s="4"/>
      <c r="F24" s="2"/>
      <c r="G24" s="2"/>
      <c r="H24" s="2"/>
      <c r="I24" s="2"/>
      <c r="J24" s="2"/>
      <c r="K24" s="2"/>
      <c r="L24" s="2"/>
      <c r="M24" s="4"/>
      <c r="N24" s="4"/>
      <c r="O24" s="4"/>
      <c r="P24" s="4"/>
      <c r="Q24" s="4"/>
    </row>
    <row r="25" spans="1:29" x14ac:dyDescent="0.35">
      <c r="A25" s="4"/>
      <c r="B25" s="5"/>
      <c r="C25" s="4"/>
      <c r="D25" s="5"/>
      <c r="E25" s="4"/>
      <c r="F25" s="2"/>
      <c r="G25" s="2"/>
      <c r="H25" s="2"/>
      <c r="I25" s="2"/>
      <c r="J25" s="2"/>
      <c r="K25" s="2"/>
      <c r="L25" s="2"/>
      <c r="M25" s="4"/>
      <c r="N25" s="5"/>
      <c r="O25" s="4"/>
      <c r="P25" s="5"/>
      <c r="Q25" s="4"/>
    </row>
    <row r="26" spans="1:29" x14ac:dyDescent="0.35">
      <c r="A26" s="2"/>
      <c r="B26" s="2"/>
      <c r="C26" s="2"/>
      <c r="D26" s="2"/>
      <c r="E26" s="3"/>
      <c r="F26" s="2"/>
      <c r="G26" s="2"/>
      <c r="H26" s="2"/>
      <c r="I26" s="2"/>
      <c r="J26" s="2"/>
      <c r="K26" s="2"/>
      <c r="L26" s="2"/>
      <c r="M26" s="2"/>
      <c r="N26" s="2"/>
      <c r="O26" s="2"/>
      <c r="P26" s="2"/>
      <c r="Q26" s="2"/>
      <c r="S26" s="1"/>
      <c r="T26" s="8" t="s">
        <v>32</v>
      </c>
      <c r="U26" s="8" t="s">
        <v>33</v>
      </c>
      <c r="V26" s="8" t="s">
        <v>34</v>
      </c>
      <c r="W26" s="8" t="s">
        <v>35</v>
      </c>
      <c r="X26" s="8" t="s">
        <v>36</v>
      </c>
      <c r="Y26" s="8" t="s">
        <v>37</v>
      </c>
      <c r="Z26" s="8" t="s">
        <v>38</v>
      </c>
      <c r="AA26" s="8" t="s">
        <v>39</v>
      </c>
      <c r="AB26" s="8" t="s">
        <v>40</v>
      </c>
      <c r="AC26" s="8" t="s">
        <v>41</v>
      </c>
    </row>
    <row r="27" spans="1:29" x14ac:dyDescent="0.35">
      <c r="A27" s="12" t="s">
        <v>17</v>
      </c>
      <c r="B27" s="12"/>
      <c r="C27" s="12"/>
      <c r="D27" s="12"/>
      <c r="E27" s="12"/>
      <c r="F27" s="2"/>
      <c r="G27" s="2"/>
      <c r="H27" s="2"/>
      <c r="I27" s="2"/>
      <c r="J27" s="2"/>
      <c r="K27" s="2"/>
      <c r="L27" s="2"/>
      <c r="M27" s="12" t="s">
        <v>18</v>
      </c>
      <c r="N27" s="12"/>
      <c r="O27" s="12"/>
      <c r="P27" s="12"/>
      <c r="Q27" s="12"/>
      <c r="S27" s="7" t="s">
        <v>29</v>
      </c>
      <c r="T27" s="9">
        <f>D3</f>
        <v>366.10090919458099</v>
      </c>
      <c r="U27" s="9">
        <f>J3</f>
        <v>270.666575297853</v>
      </c>
      <c r="V27" s="9">
        <f>P3</f>
        <v>9.3760528865920012</v>
      </c>
      <c r="W27" s="9">
        <f>D16</f>
        <v>17.483139807236</v>
      </c>
      <c r="X27" s="9">
        <f>P16</f>
        <v>5.5883228268179996</v>
      </c>
      <c r="Y27" s="9">
        <f>D29</f>
        <v>13.788831366211001</v>
      </c>
      <c r="Z27" s="9">
        <f>P29</f>
        <v>7.1046096458779999</v>
      </c>
      <c r="AA27" s="9">
        <f>E42</f>
        <v>66.493616727778885</v>
      </c>
      <c r="AB27" s="9">
        <f>J42</f>
        <v>2.4849839389999997</v>
      </c>
      <c r="AC27" s="9">
        <f>P42</f>
        <v>1.4066271135349999</v>
      </c>
    </row>
    <row r="28" spans="1:29" x14ac:dyDescent="0.35">
      <c r="A28" s="4" t="s">
        <v>0</v>
      </c>
      <c r="B28" s="4" t="s">
        <v>11</v>
      </c>
      <c r="C28" s="4"/>
      <c r="D28" s="4" t="s">
        <v>3</v>
      </c>
      <c r="E28" s="4" t="s">
        <v>9</v>
      </c>
      <c r="F28" s="2"/>
      <c r="G28" s="2"/>
      <c r="H28" s="2"/>
      <c r="I28" s="2"/>
      <c r="J28" s="2"/>
      <c r="K28" s="2"/>
      <c r="L28" s="2"/>
      <c r="M28" s="4" t="s">
        <v>0</v>
      </c>
      <c r="N28" s="4" t="s">
        <v>11</v>
      </c>
      <c r="O28" s="4"/>
      <c r="P28" s="4" t="s">
        <v>3</v>
      </c>
      <c r="Q28" s="4" t="s">
        <v>9</v>
      </c>
      <c r="S28" s="7" t="s">
        <v>30</v>
      </c>
      <c r="T28" s="9">
        <f t="shared" ref="T28:T31" si="20">D4</f>
        <v>70.134020254985003</v>
      </c>
      <c r="U28" s="9">
        <f t="shared" ref="U28:U31" si="21">J4</f>
        <v>53.288591199578001</v>
      </c>
      <c r="V28" s="9">
        <f t="shared" ref="V28:V31" si="22">P4</f>
        <v>1.7835943778059999</v>
      </c>
      <c r="W28" s="9">
        <f t="shared" ref="W28:W31" si="23">D17</f>
        <v>2.5607732379720001</v>
      </c>
      <c r="X28" s="9">
        <f t="shared" ref="X28:X31" si="24">P17</f>
        <v>0.92977125753800005</v>
      </c>
      <c r="Y28" s="9">
        <f t="shared" ref="Y28:Y31" si="25">D30</f>
        <v>1.3611021319830001</v>
      </c>
      <c r="Z28" s="9">
        <f t="shared" ref="Z28:Z31" si="26">P30</f>
        <v>0.44549567565100001</v>
      </c>
      <c r="AA28" s="9">
        <f t="shared" ref="AA28:AA31" si="27">E43</f>
        <v>8.9337588421547629</v>
      </c>
      <c r="AB28" s="9">
        <f t="shared" ref="AB28:AB31" si="28">J43</f>
        <v>0.223168894472</v>
      </c>
      <c r="AC28" s="9">
        <f t="shared" ref="AC28:AC31" si="29">P43</f>
        <v>8.3802441488999999E-2</v>
      </c>
    </row>
    <row r="29" spans="1:29" x14ac:dyDescent="0.35">
      <c r="A29" s="4">
        <v>7</v>
      </c>
      <c r="B29" s="4">
        <v>13788831.366211001</v>
      </c>
      <c r="C29" s="4" t="s">
        <v>10</v>
      </c>
      <c r="D29" s="5">
        <f t="shared" ref="D29:D34" si="30">B29/1000000</f>
        <v>13.788831366211001</v>
      </c>
      <c r="E29" s="5">
        <f>D29*100/D$35</f>
        <v>45.517002214570141</v>
      </c>
      <c r="F29" s="2"/>
      <c r="G29" s="2"/>
      <c r="H29" s="2"/>
      <c r="I29" s="2"/>
      <c r="J29" s="2"/>
      <c r="K29" s="2"/>
      <c r="L29" s="2"/>
      <c r="M29" s="4">
        <v>7</v>
      </c>
      <c r="N29" s="4">
        <v>7104609.6458780002</v>
      </c>
      <c r="O29" s="4" t="s">
        <v>10</v>
      </c>
      <c r="P29" s="5">
        <f t="shared" ref="P29:P34" si="31">N29/1000000</f>
        <v>7.1046096458779999</v>
      </c>
      <c r="Q29" s="5">
        <f>P29*100/P$35</f>
        <v>73.787666410046796</v>
      </c>
      <c r="S29" s="7" t="s">
        <v>6</v>
      </c>
      <c r="T29" s="9">
        <f t="shared" si="20"/>
        <v>129.73919498890299</v>
      </c>
      <c r="U29" s="9">
        <f t="shared" si="21"/>
        <v>91.370699923179004</v>
      </c>
      <c r="V29" s="9">
        <f t="shared" si="22"/>
        <v>5.4017637649419994</v>
      </c>
      <c r="W29" s="9">
        <f t="shared" si="23"/>
        <v>11.258999093077</v>
      </c>
      <c r="X29" s="9">
        <f t="shared" si="24"/>
        <v>3.3137351876130001</v>
      </c>
      <c r="Y29" s="9">
        <f t="shared" si="25"/>
        <v>4.5922249129879997</v>
      </c>
      <c r="Z29" s="9">
        <f t="shared" si="26"/>
        <v>0.32415573711500001</v>
      </c>
      <c r="AA29" s="9">
        <f t="shared" si="27"/>
        <v>7.4220012099994586</v>
      </c>
      <c r="AB29" s="9">
        <f t="shared" si="28"/>
        <v>0.27799791364199999</v>
      </c>
      <c r="AC29" s="9">
        <f t="shared" si="29"/>
        <v>0.49739873143500002</v>
      </c>
    </row>
    <row r="30" spans="1:29" x14ac:dyDescent="0.35">
      <c r="A30" s="4">
        <v>10</v>
      </c>
      <c r="B30" s="4">
        <v>1361102.1319830001</v>
      </c>
      <c r="C30" s="4" t="s">
        <v>5</v>
      </c>
      <c r="D30" s="5">
        <f t="shared" si="30"/>
        <v>1.3611021319830001</v>
      </c>
      <c r="E30" s="5">
        <f t="shared" ref="E30:E34" si="32">D30*100/D$35</f>
        <v>4.4930050350416568</v>
      </c>
      <c r="F30" s="2"/>
      <c r="G30" s="2"/>
      <c r="H30" s="2"/>
      <c r="I30" s="2"/>
      <c r="J30" s="2"/>
      <c r="K30" s="2"/>
      <c r="L30" s="2"/>
      <c r="M30" s="4">
        <v>10</v>
      </c>
      <c r="N30" s="4">
        <v>445495.675651</v>
      </c>
      <c r="O30" s="4" t="s">
        <v>5</v>
      </c>
      <c r="P30" s="5">
        <f t="shared" si="31"/>
        <v>0.44549567565100001</v>
      </c>
      <c r="Q30" s="5">
        <f t="shared" ref="Q30:Q35" si="33">P30*100/P$35</f>
        <v>4.6268673355089041</v>
      </c>
      <c r="S30" s="7" t="s">
        <v>7</v>
      </c>
      <c r="T30" s="9">
        <f t="shared" si="20"/>
        <v>8.3274237933609996</v>
      </c>
      <c r="U30" s="9">
        <f t="shared" si="21"/>
        <v>2.7991416562060003</v>
      </c>
      <c r="V30" s="9">
        <f t="shared" si="22"/>
        <v>9.407198293699999E-2</v>
      </c>
      <c r="W30" s="9">
        <f t="shared" si="23"/>
        <v>0.15440961399700001</v>
      </c>
      <c r="X30" s="9">
        <f t="shared" si="24"/>
        <v>5.6342014395999999E-2</v>
      </c>
      <c r="Y30" s="9">
        <f t="shared" si="25"/>
        <v>0.497971744775</v>
      </c>
      <c r="Z30" s="9">
        <f t="shared" si="26"/>
        <v>3.6224192608E-2</v>
      </c>
      <c r="AA30" s="9">
        <f t="shared" si="27"/>
        <v>0.25820504755210338</v>
      </c>
      <c r="AB30" s="9">
        <f t="shared" si="28"/>
        <v>0.24000662868699998</v>
      </c>
      <c r="AC30" s="9">
        <f t="shared" si="29"/>
        <v>1.4832987348990001</v>
      </c>
    </row>
    <row r="31" spans="1:29" x14ac:dyDescent="0.35">
      <c r="A31" s="4">
        <v>8</v>
      </c>
      <c r="B31" s="4">
        <v>4592224.9129879996</v>
      </c>
      <c r="C31" s="4" t="s">
        <v>6</v>
      </c>
      <c r="D31" s="5">
        <f t="shared" si="30"/>
        <v>4.5922249129879997</v>
      </c>
      <c r="E31" s="5">
        <f t="shared" si="32"/>
        <v>15.158957708808083</v>
      </c>
      <c r="F31" s="2"/>
      <c r="G31" s="2"/>
      <c r="H31" s="2"/>
      <c r="I31" s="2"/>
      <c r="J31" s="2"/>
      <c r="K31" s="2"/>
      <c r="L31" s="2"/>
      <c r="M31" s="4">
        <v>8</v>
      </c>
      <c r="N31" s="4">
        <v>324155.73711500003</v>
      </c>
      <c r="O31" s="4" t="s">
        <v>6</v>
      </c>
      <c r="P31" s="5">
        <f t="shared" si="31"/>
        <v>0.32415573711500001</v>
      </c>
      <c r="Q31" s="5">
        <f t="shared" si="33"/>
        <v>3.3666445571744759</v>
      </c>
      <c r="S31" s="7" t="s">
        <v>31</v>
      </c>
      <c r="T31" s="9">
        <f t="shared" si="20"/>
        <v>339.89096976316296</v>
      </c>
      <c r="U31" s="9">
        <f t="shared" si="21"/>
        <v>260.92651174551696</v>
      </c>
      <c r="V31" s="9">
        <f t="shared" si="22"/>
        <v>5.4778503249589994</v>
      </c>
      <c r="W31" s="9">
        <f t="shared" si="23"/>
        <v>15.62817923645</v>
      </c>
      <c r="X31" s="9">
        <f t="shared" si="24"/>
        <v>7.0356853420449994</v>
      </c>
      <c r="Y31" s="9">
        <f t="shared" si="25"/>
        <v>10.023445287997999</v>
      </c>
      <c r="Z31" s="9">
        <f t="shared" si="26"/>
        <v>1.5850333010420001</v>
      </c>
      <c r="AA31" s="9">
        <f t="shared" si="27"/>
        <v>16.804008763800837</v>
      </c>
      <c r="AB31" s="9">
        <f t="shared" si="28"/>
        <v>0.94709759936600002</v>
      </c>
      <c r="AC31" s="9">
        <f t="shared" si="29"/>
        <v>1.164598807528</v>
      </c>
    </row>
    <row r="32" spans="1:29" x14ac:dyDescent="0.35">
      <c r="A32" s="4">
        <v>4</v>
      </c>
      <c r="B32" s="4">
        <v>497971.74477500003</v>
      </c>
      <c r="C32" s="4" t="s">
        <v>7</v>
      </c>
      <c r="D32" s="5">
        <f t="shared" si="30"/>
        <v>0.497971744775</v>
      </c>
      <c r="E32" s="5">
        <f t="shared" si="32"/>
        <v>1.6438072529670378</v>
      </c>
      <c r="F32" s="2"/>
      <c r="G32" s="2"/>
      <c r="H32" s="2"/>
      <c r="I32" s="2"/>
      <c r="J32" s="2"/>
      <c r="K32" s="2"/>
      <c r="L32" s="2"/>
      <c r="M32" s="4">
        <v>4</v>
      </c>
      <c r="N32" s="4">
        <v>36224.192607999998</v>
      </c>
      <c r="O32" s="4" t="s">
        <v>7</v>
      </c>
      <c r="P32" s="5">
        <f t="shared" si="31"/>
        <v>3.6224192608E-2</v>
      </c>
      <c r="Q32" s="5">
        <f t="shared" si="33"/>
        <v>0.37622033769063834</v>
      </c>
    </row>
    <row r="33" spans="1:17" x14ac:dyDescent="0.35">
      <c r="A33" s="4">
        <v>6</v>
      </c>
      <c r="B33" s="4">
        <v>10023445.287998</v>
      </c>
      <c r="C33" s="4" t="s">
        <v>4</v>
      </c>
      <c r="D33" s="5">
        <f t="shared" si="30"/>
        <v>10.023445287997999</v>
      </c>
      <c r="E33" s="5">
        <f t="shared" si="32"/>
        <v>33.087443689348405</v>
      </c>
      <c r="F33" s="2"/>
      <c r="G33" s="2"/>
      <c r="H33" s="2"/>
      <c r="I33" s="2"/>
      <c r="J33" s="2"/>
      <c r="K33" s="2"/>
      <c r="L33" s="2"/>
      <c r="M33" s="4">
        <v>6</v>
      </c>
      <c r="N33" s="4">
        <v>1585033.3010420001</v>
      </c>
      <c r="O33" s="4" t="s">
        <v>4</v>
      </c>
      <c r="P33" s="5">
        <f t="shared" si="31"/>
        <v>1.5850333010420001</v>
      </c>
      <c r="Q33" s="5">
        <f t="shared" si="33"/>
        <v>16.461975294301872</v>
      </c>
    </row>
    <row r="34" spans="1:17" x14ac:dyDescent="0.35">
      <c r="A34" s="4">
        <v>3</v>
      </c>
      <c r="B34" s="4">
        <v>30228.399298</v>
      </c>
      <c r="C34" s="4" t="s">
        <v>1</v>
      </c>
      <c r="D34" s="5">
        <f t="shared" si="30"/>
        <v>3.0228399297999999E-2</v>
      </c>
      <c r="E34" s="5">
        <f t="shared" si="32"/>
        <v>9.9784099264683249E-2</v>
      </c>
      <c r="F34" s="2"/>
      <c r="G34" s="2"/>
      <c r="H34" s="2"/>
      <c r="I34" s="2"/>
      <c r="J34" s="2"/>
      <c r="K34" s="2"/>
      <c r="L34" s="2"/>
      <c r="M34" s="4">
        <v>3</v>
      </c>
      <c r="N34" s="4">
        <v>132932.91057899999</v>
      </c>
      <c r="O34" s="4" t="s">
        <v>1</v>
      </c>
      <c r="P34" s="5">
        <f t="shared" si="31"/>
        <v>0.132932910579</v>
      </c>
      <c r="Q34" s="5">
        <f t="shared" si="33"/>
        <v>1.3806260652773195</v>
      </c>
    </row>
    <row r="35" spans="1:17" x14ac:dyDescent="0.35">
      <c r="A35" s="4" t="s">
        <v>8</v>
      </c>
      <c r="B35" s="5">
        <v>2583527.1561980001</v>
      </c>
      <c r="C35" s="4" t="s">
        <v>8</v>
      </c>
      <c r="D35" s="5">
        <f>SUM(D29:D34)</f>
        <v>30.293803843252999</v>
      </c>
      <c r="E35" s="5">
        <f t="shared" ref="E35" si="34">D35*100/P$9</f>
        <v>136.5586629715865</v>
      </c>
      <c r="F35" s="2"/>
      <c r="G35" s="2"/>
      <c r="H35" s="2"/>
      <c r="I35" s="2"/>
      <c r="J35" s="2"/>
      <c r="K35" s="2"/>
      <c r="L35" s="2"/>
      <c r="M35" s="4" t="s">
        <v>8</v>
      </c>
      <c r="N35" s="5"/>
      <c r="O35" s="4" t="s">
        <v>8</v>
      </c>
      <c r="P35" s="5">
        <f>SUM(P29:P34)</f>
        <v>9.6284514628729987</v>
      </c>
      <c r="Q35" s="5">
        <f t="shared" si="33"/>
        <v>100</v>
      </c>
    </row>
    <row r="36" spans="1:17" x14ac:dyDescent="0.35">
      <c r="A36" s="4" t="s">
        <v>2</v>
      </c>
      <c r="B36" s="5">
        <v>30354522.4626</v>
      </c>
      <c r="C36" s="4"/>
      <c r="D36" s="5">
        <f t="shared" ref="D36" si="35">B36/1000000</f>
        <v>30.354522462599999</v>
      </c>
      <c r="E36" s="5"/>
      <c r="F36" s="2"/>
      <c r="G36" s="2"/>
      <c r="H36" s="2"/>
      <c r="I36" s="2"/>
      <c r="J36" s="2"/>
      <c r="K36" s="2"/>
      <c r="L36" s="2"/>
      <c r="M36" s="4"/>
      <c r="N36" s="5"/>
      <c r="O36" s="4"/>
      <c r="P36" s="5"/>
      <c r="Q36" s="5"/>
    </row>
    <row r="37" spans="1:17" x14ac:dyDescent="0.35">
      <c r="A37" s="4"/>
      <c r="B37" s="4"/>
      <c r="C37" s="4"/>
      <c r="D37" s="4"/>
      <c r="E37" s="4"/>
      <c r="F37" s="2"/>
      <c r="G37" s="2"/>
      <c r="H37" s="2"/>
      <c r="I37" s="2"/>
      <c r="J37" s="2"/>
      <c r="K37" s="2"/>
      <c r="L37" s="2"/>
      <c r="M37" s="4"/>
      <c r="N37" s="4"/>
      <c r="O37" s="4"/>
      <c r="P37" s="4"/>
      <c r="Q37" s="4"/>
    </row>
    <row r="38" spans="1:17" x14ac:dyDescent="0.35">
      <c r="A38" s="4"/>
      <c r="B38" s="5"/>
      <c r="C38" s="4"/>
      <c r="D38" s="5"/>
      <c r="E38" s="4"/>
      <c r="F38" s="2"/>
      <c r="G38" s="2"/>
      <c r="H38" s="2"/>
      <c r="I38" s="2"/>
      <c r="J38" s="2"/>
      <c r="K38" s="2"/>
      <c r="L38" s="2"/>
      <c r="M38" s="4"/>
      <c r="N38" s="5"/>
      <c r="O38" s="4"/>
      <c r="P38" s="5"/>
      <c r="Q38" s="4"/>
    </row>
    <row r="39" spans="1:17" x14ac:dyDescent="0.35">
      <c r="A39" s="2"/>
      <c r="B39" s="2"/>
      <c r="C39" s="2"/>
      <c r="D39" s="2"/>
      <c r="E39" s="3"/>
      <c r="F39" s="2"/>
      <c r="G39" s="2"/>
      <c r="H39" s="2"/>
      <c r="I39" s="2"/>
      <c r="J39" s="2"/>
      <c r="K39" s="2"/>
      <c r="L39" s="2"/>
      <c r="M39" s="2"/>
      <c r="N39" s="2"/>
      <c r="O39" s="2"/>
      <c r="P39" s="2"/>
      <c r="Q39" s="2"/>
    </row>
    <row r="40" spans="1:17" x14ac:dyDescent="0.35">
      <c r="A40" s="12" t="s">
        <v>19</v>
      </c>
      <c r="B40" s="12"/>
      <c r="C40" s="12"/>
      <c r="D40" s="12"/>
      <c r="E40" s="12"/>
      <c r="F40" s="2"/>
      <c r="G40" s="12" t="s">
        <v>20</v>
      </c>
      <c r="H40" s="12"/>
      <c r="I40" s="12"/>
      <c r="J40" s="12"/>
      <c r="K40" s="12"/>
      <c r="L40" s="2"/>
      <c r="M40" s="12" t="s">
        <v>21</v>
      </c>
      <c r="N40" s="12"/>
      <c r="O40" s="12"/>
      <c r="P40" s="12"/>
      <c r="Q40" s="12"/>
    </row>
    <row r="41" spans="1:17" x14ac:dyDescent="0.35">
      <c r="A41" s="4" t="s">
        <v>0</v>
      </c>
      <c r="B41" s="4" t="s">
        <v>11</v>
      </c>
      <c r="C41" s="4"/>
      <c r="D41" s="4" t="s">
        <v>3</v>
      </c>
      <c r="E41" s="4" t="s">
        <v>9</v>
      </c>
      <c r="F41" s="2"/>
      <c r="G41" s="4" t="s">
        <v>0</v>
      </c>
      <c r="H41" s="4" t="s">
        <v>11</v>
      </c>
      <c r="I41" s="4"/>
      <c r="J41" s="4" t="s">
        <v>3</v>
      </c>
      <c r="K41" s="4" t="s">
        <v>9</v>
      </c>
      <c r="L41" s="2"/>
      <c r="M41" s="4" t="s">
        <v>0</v>
      </c>
      <c r="N41" s="4" t="s">
        <v>11</v>
      </c>
      <c r="O41" s="4"/>
      <c r="P41" s="4" t="s">
        <v>3</v>
      </c>
      <c r="Q41" s="4" t="s">
        <v>9</v>
      </c>
    </row>
    <row r="42" spans="1:17" x14ac:dyDescent="0.35">
      <c r="A42" s="4">
        <v>7</v>
      </c>
      <c r="B42" s="4">
        <v>10223040.641356001</v>
      </c>
      <c r="C42" s="4" t="s">
        <v>10</v>
      </c>
      <c r="D42" s="5">
        <f t="shared" ref="D42:D47" si="36">B42/1000000</f>
        <v>10.223040641356</v>
      </c>
      <c r="E42" s="5">
        <f>D42*100/D$48</f>
        <v>66.493616727778885</v>
      </c>
      <c r="F42" s="2"/>
      <c r="G42" s="4">
        <v>7</v>
      </c>
      <c r="H42" s="4">
        <v>2484983.9389999998</v>
      </c>
      <c r="I42" s="4" t="s">
        <v>10</v>
      </c>
      <c r="J42" s="5">
        <f t="shared" ref="J42:J47" si="37">H42/1000000</f>
        <v>2.4849839389999997</v>
      </c>
      <c r="K42" s="5">
        <f>J42*100/J$48</f>
        <v>59.524135330388859</v>
      </c>
      <c r="L42" s="2"/>
      <c r="M42" s="4">
        <v>7</v>
      </c>
      <c r="N42" s="4">
        <v>1406627.113535</v>
      </c>
      <c r="O42" s="4" t="s">
        <v>10</v>
      </c>
      <c r="P42" s="5">
        <f t="shared" ref="P42:P47" si="38">N42/1000000</f>
        <v>1.4066271135349999</v>
      </c>
      <c r="Q42" s="5">
        <f>P42*100/P$48</f>
        <v>30.059776863100566</v>
      </c>
    </row>
    <row r="43" spans="1:17" x14ac:dyDescent="0.35">
      <c r="A43" s="4">
        <v>10</v>
      </c>
      <c r="B43" s="4">
        <v>1373518.003951</v>
      </c>
      <c r="C43" s="4" t="s">
        <v>5</v>
      </c>
      <c r="D43" s="5">
        <f t="shared" si="36"/>
        <v>1.373518003951</v>
      </c>
      <c r="E43" s="5">
        <f t="shared" ref="E43:E48" si="39">D43*100/D$48</f>
        <v>8.9337588421547629</v>
      </c>
      <c r="F43" s="2"/>
      <c r="G43" s="4">
        <v>10</v>
      </c>
      <c r="H43" s="4">
        <v>223168.89447200001</v>
      </c>
      <c r="I43" s="4" t="s">
        <v>5</v>
      </c>
      <c r="J43" s="5">
        <f t="shared" si="37"/>
        <v>0.223168894472</v>
      </c>
      <c r="K43" s="5">
        <f t="shared" ref="K43:K48" si="40">J43*100/J$48</f>
        <v>5.3456826290113906</v>
      </c>
      <c r="L43" s="2"/>
      <c r="M43" s="4">
        <v>10</v>
      </c>
      <c r="N43" s="4">
        <v>83802.441489000004</v>
      </c>
      <c r="O43" s="4" t="s">
        <v>5</v>
      </c>
      <c r="P43" s="5">
        <f t="shared" si="38"/>
        <v>8.3802441488999999E-2</v>
      </c>
      <c r="Q43" s="5">
        <f t="shared" ref="Q43:Q48" si="41">P43*100/P$48</f>
        <v>1.7908674356572474</v>
      </c>
    </row>
    <row r="44" spans="1:17" x14ac:dyDescent="0.35">
      <c r="A44" s="4">
        <v>8</v>
      </c>
      <c r="B44" s="4">
        <v>1141093.292017</v>
      </c>
      <c r="C44" s="4" t="s">
        <v>6</v>
      </c>
      <c r="D44" s="5">
        <f t="shared" si="36"/>
        <v>1.141093292017</v>
      </c>
      <c r="E44" s="5">
        <f t="shared" si="39"/>
        <v>7.4220012099994586</v>
      </c>
      <c r="F44" s="2"/>
      <c r="G44" s="4">
        <v>8</v>
      </c>
      <c r="H44" s="4">
        <v>277997.913642</v>
      </c>
      <c r="I44" s="4" t="s">
        <v>6</v>
      </c>
      <c r="J44" s="5">
        <f t="shared" si="37"/>
        <v>0.27799791364199999</v>
      </c>
      <c r="K44" s="5">
        <f t="shared" si="40"/>
        <v>6.659031140398918</v>
      </c>
      <c r="L44" s="2"/>
      <c r="M44" s="4">
        <v>8</v>
      </c>
      <c r="N44" s="4">
        <v>497398.73143500002</v>
      </c>
      <c r="O44" s="4" t="s">
        <v>6</v>
      </c>
      <c r="P44" s="5">
        <f t="shared" si="38"/>
        <v>0.49739873143500002</v>
      </c>
      <c r="Q44" s="5">
        <f t="shared" si="41"/>
        <v>10.629465858474905</v>
      </c>
    </row>
    <row r="45" spans="1:17" x14ac:dyDescent="0.35">
      <c r="A45" s="4">
        <v>4</v>
      </c>
      <c r="B45" s="4">
        <v>39697.655576999998</v>
      </c>
      <c r="C45" s="4" t="s">
        <v>7</v>
      </c>
      <c r="D45" s="5">
        <f t="shared" si="36"/>
        <v>3.9697655576999995E-2</v>
      </c>
      <c r="E45" s="5">
        <f t="shared" si="39"/>
        <v>0.25820504755210338</v>
      </c>
      <c r="F45" s="2"/>
      <c r="G45" s="4">
        <v>4</v>
      </c>
      <c r="H45" s="4">
        <v>240006.62868699999</v>
      </c>
      <c r="I45" s="4" t="s">
        <v>7</v>
      </c>
      <c r="J45" s="5">
        <f t="shared" si="37"/>
        <v>0.24000662868699998</v>
      </c>
      <c r="K45" s="5">
        <f t="shared" si="40"/>
        <v>5.7490057870975146</v>
      </c>
      <c r="L45" s="2"/>
      <c r="M45" s="4">
        <v>4</v>
      </c>
      <c r="N45" s="4">
        <v>1483298.734899</v>
      </c>
      <c r="O45" s="4" t="s">
        <v>7</v>
      </c>
      <c r="P45" s="5">
        <f t="shared" si="38"/>
        <v>1.4832987348990001</v>
      </c>
      <c r="Q45" s="5">
        <f t="shared" si="41"/>
        <v>31.698257884657128</v>
      </c>
    </row>
    <row r="46" spans="1:17" x14ac:dyDescent="0.35">
      <c r="A46" s="4">
        <v>6</v>
      </c>
      <c r="B46" s="4">
        <v>2583527.1561980001</v>
      </c>
      <c r="C46" s="4" t="s">
        <v>4</v>
      </c>
      <c r="D46" s="5">
        <f t="shared" si="36"/>
        <v>2.583527156198</v>
      </c>
      <c r="E46" s="5">
        <f t="shared" si="39"/>
        <v>16.804008763800837</v>
      </c>
      <c r="F46" s="2"/>
      <c r="G46" s="4">
        <v>6</v>
      </c>
      <c r="H46" s="4">
        <v>947097.59936600004</v>
      </c>
      <c r="I46" s="4" t="s">
        <v>4</v>
      </c>
      <c r="J46" s="5">
        <f t="shared" si="37"/>
        <v>0.94709759936600002</v>
      </c>
      <c r="K46" s="5">
        <f t="shared" si="40"/>
        <v>22.686329996335726</v>
      </c>
      <c r="L46" s="2"/>
      <c r="M46" s="4">
        <v>6</v>
      </c>
      <c r="N46" s="4">
        <v>1164598.8075280001</v>
      </c>
      <c r="O46" s="4" t="s">
        <v>4</v>
      </c>
      <c r="P46" s="5">
        <f t="shared" si="38"/>
        <v>1.164598807528</v>
      </c>
      <c r="Q46" s="5">
        <f t="shared" si="41"/>
        <v>24.887605217097658</v>
      </c>
    </row>
    <row r="47" spans="1:17" x14ac:dyDescent="0.35">
      <c r="A47" s="4">
        <v>3</v>
      </c>
      <c r="B47" s="4">
        <v>13592.477336</v>
      </c>
      <c r="C47" s="4" t="s">
        <v>1</v>
      </c>
      <c r="D47" s="5">
        <f t="shared" si="36"/>
        <v>1.3592477336000001E-2</v>
      </c>
      <c r="E47" s="5">
        <f t="shared" si="39"/>
        <v>8.8409408713954002E-2</v>
      </c>
      <c r="F47" s="2"/>
      <c r="G47" s="4">
        <v>3</v>
      </c>
      <c r="H47" s="4">
        <v>1495.1916470000001</v>
      </c>
      <c r="I47" s="4" t="s">
        <v>1</v>
      </c>
      <c r="J47" s="5">
        <f t="shared" si="37"/>
        <v>1.4951916470000001E-3</v>
      </c>
      <c r="K47" s="5">
        <f t="shared" si="40"/>
        <v>3.5815116767599769E-2</v>
      </c>
      <c r="L47" s="2"/>
      <c r="M47" s="4">
        <v>3</v>
      </c>
      <c r="N47" s="4">
        <v>43707.155401000004</v>
      </c>
      <c r="O47" s="4" t="s">
        <v>1</v>
      </c>
      <c r="P47" s="5">
        <f t="shared" si="38"/>
        <v>4.3707155401000002E-2</v>
      </c>
      <c r="Q47" s="5">
        <f t="shared" si="41"/>
        <v>0.93402674101250349</v>
      </c>
    </row>
    <row r="48" spans="1:17" x14ac:dyDescent="0.35">
      <c r="A48" s="4" t="s">
        <v>8</v>
      </c>
      <c r="B48" s="5"/>
      <c r="C48" s="4" t="s">
        <v>8</v>
      </c>
      <c r="D48" s="5">
        <f>SUM(D42:D47)</f>
        <v>15.374469226435</v>
      </c>
      <c r="E48" s="5">
        <f t="shared" si="39"/>
        <v>100</v>
      </c>
      <c r="F48" s="2"/>
      <c r="G48" s="4" t="s">
        <v>8</v>
      </c>
      <c r="H48" s="5"/>
      <c r="I48" s="4" t="s">
        <v>8</v>
      </c>
      <c r="J48" s="5">
        <f>SUM(J42:J47)</f>
        <v>4.1747501668139995</v>
      </c>
      <c r="K48" s="5">
        <f t="shared" si="40"/>
        <v>100</v>
      </c>
      <c r="L48" s="2"/>
      <c r="M48" s="4" t="s">
        <v>8</v>
      </c>
      <c r="N48" s="5"/>
      <c r="O48" s="4" t="s">
        <v>8</v>
      </c>
      <c r="P48" s="5">
        <f>SUM(P42:P47)</f>
        <v>4.6794329842869997</v>
      </c>
      <c r="Q48" s="5">
        <f t="shared" si="41"/>
        <v>100</v>
      </c>
    </row>
    <row r="49" spans="1:17" x14ac:dyDescent="0.35">
      <c r="A49" s="4"/>
      <c r="B49" s="5"/>
      <c r="C49" s="4"/>
      <c r="D49" s="5"/>
      <c r="E49" s="5"/>
      <c r="F49" s="2"/>
      <c r="G49" s="4"/>
      <c r="H49" s="5"/>
      <c r="I49" s="4"/>
      <c r="J49" s="5"/>
      <c r="K49" s="5"/>
      <c r="L49" s="2"/>
      <c r="M49" s="4"/>
      <c r="N49" s="5"/>
      <c r="O49" s="4"/>
      <c r="P49" s="5"/>
      <c r="Q49" s="5"/>
    </row>
    <row r="50" spans="1:17" x14ac:dyDescent="0.35">
      <c r="A50" s="4"/>
      <c r="B50" s="4"/>
      <c r="C50" s="4"/>
      <c r="D50" s="4"/>
      <c r="E50" s="4"/>
      <c r="F50" s="2"/>
      <c r="G50" s="4"/>
      <c r="H50" s="4"/>
      <c r="I50" s="4"/>
      <c r="J50" s="4"/>
      <c r="K50" s="4"/>
      <c r="L50" s="2"/>
      <c r="M50" s="4"/>
      <c r="N50" s="4"/>
      <c r="O50" s="4"/>
      <c r="P50" s="4"/>
      <c r="Q50" s="4"/>
    </row>
    <row r="51" spans="1:17" x14ac:dyDescent="0.35">
      <c r="A51" s="4"/>
      <c r="B51" s="5"/>
      <c r="C51" s="4"/>
      <c r="D51" s="5"/>
      <c r="E51" s="4"/>
      <c r="F51" s="2"/>
      <c r="G51" s="4"/>
      <c r="H51" s="5"/>
      <c r="I51" s="4"/>
      <c r="J51" s="5"/>
      <c r="K51" s="4"/>
      <c r="L51" s="2"/>
      <c r="M51" s="4"/>
      <c r="N51" s="5"/>
      <c r="O51" s="4"/>
      <c r="P51" s="5"/>
      <c r="Q51" s="4"/>
    </row>
    <row r="55" spans="1:17" x14ac:dyDescent="0.35">
      <c r="A55" s="11"/>
      <c r="B55" s="11"/>
      <c r="C55" s="11"/>
      <c r="D55" s="11"/>
      <c r="E55" s="11"/>
      <c r="F55" s="11"/>
      <c r="G55" s="11"/>
      <c r="H55" s="11"/>
    </row>
    <row r="56" spans="1:17" x14ac:dyDescent="0.35">
      <c r="A56" s="11"/>
      <c r="B56" s="11"/>
      <c r="C56" s="11"/>
      <c r="D56" s="11"/>
      <c r="E56" s="11"/>
      <c r="F56" s="11"/>
      <c r="G56" s="11"/>
      <c r="H56" s="11"/>
    </row>
    <row r="57" spans="1:17" x14ac:dyDescent="0.35">
      <c r="A57" s="11"/>
      <c r="B57" s="11"/>
      <c r="C57" s="11"/>
      <c r="D57" s="11"/>
      <c r="E57" s="11"/>
      <c r="F57" s="11"/>
      <c r="G57" s="11"/>
      <c r="H57" s="11"/>
    </row>
    <row r="58" spans="1:17" x14ac:dyDescent="0.35">
      <c r="A58" s="11"/>
      <c r="B58" s="11"/>
      <c r="C58" s="11"/>
      <c r="D58" s="11"/>
      <c r="E58" s="11"/>
      <c r="F58" s="11"/>
      <c r="G58" s="11"/>
      <c r="H58" s="11"/>
    </row>
    <row r="59" spans="1:17" x14ac:dyDescent="0.35">
      <c r="A59" s="11"/>
      <c r="B59" s="11"/>
      <c r="C59" s="11"/>
      <c r="D59" s="11"/>
      <c r="E59" s="11"/>
      <c r="F59" s="11"/>
      <c r="G59" s="11"/>
      <c r="H59" s="11"/>
    </row>
    <row r="60" spans="1:17" x14ac:dyDescent="0.35">
      <c r="A60" s="11"/>
      <c r="B60" s="11"/>
      <c r="C60" s="11"/>
      <c r="D60" s="11"/>
      <c r="E60" s="11"/>
      <c r="F60" s="11"/>
      <c r="G60" s="11"/>
      <c r="H60" s="11"/>
    </row>
    <row r="61" spans="1:17" x14ac:dyDescent="0.35">
      <c r="A61" s="11"/>
      <c r="B61" s="11"/>
      <c r="C61" s="11"/>
      <c r="D61" s="11"/>
      <c r="E61" s="11"/>
      <c r="F61" s="11"/>
      <c r="G61" s="11"/>
      <c r="H61" s="11"/>
    </row>
    <row r="62" spans="1:17" x14ac:dyDescent="0.35">
      <c r="A62" s="11"/>
      <c r="B62" s="11"/>
      <c r="C62" s="11"/>
      <c r="D62" s="11"/>
      <c r="E62" s="11"/>
      <c r="F62" s="11"/>
      <c r="G62" s="11"/>
      <c r="H62" s="11"/>
    </row>
    <row r="63" spans="1:17" x14ac:dyDescent="0.35">
      <c r="A63" s="11"/>
      <c r="B63" s="11"/>
      <c r="C63" s="11"/>
      <c r="D63" s="11"/>
      <c r="E63" s="11"/>
      <c r="F63" s="11"/>
      <c r="G63" s="11"/>
      <c r="H63" s="11"/>
    </row>
    <row r="64" spans="1:17" x14ac:dyDescent="0.35">
      <c r="A64" s="11"/>
      <c r="B64" s="11"/>
      <c r="C64" s="11"/>
      <c r="D64" s="11"/>
      <c r="E64" s="11"/>
      <c r="F64" s="11"/>
      <c r="G64" s="11"/>
      <c r="H64" s="11"/>
    </row>
    <row r="65" spans="1:8" x14ac:dyDescent="0.35">
      <c r="A65" s="11"/>
      <c r="B65" s="11"/>
      <c r="C65" s="11"/>
      <c r="D65" s="11"/>
      <c r="E65" s="11"/>
      <c r="F65" s="11"/>
      <c r="G65" s="11"/>
      <c r="H65" s="11"/>
    </row>
    <row r="66" spans="1:8" x14ac:dyDescent="0.35">
      <c r="A66" s="11"/>
      <c r="B66" s="11"/>
      <c r="C66" s="11"/>
      <c r="D66" s="11"/>
      <c r="E66" s="11"/>
      <c r="F66" s="11"/>
      <c r="G66" s="11"/>
      <c r="H66" s="11"/>
    </row>
    <row r="67" spans="1:8" x14ac:dyDescent="0.35">
      <c r="A67" s="11"/>
      <c r="B67" s="11"/>
      <c r="C67" s="11"/>
      <c r="D67" s="11"/>
      <c r="E67" s="11"/>
      <c r="F67" s="11"/>
      <c r="G67" s="11"/>
      <c r="H67" s="11"/>
    </row>
  </sheetData>
  <mergeCells count="10">
    <mergeCell ref="M40:Q40"/>
    <mergeCell ref="M1:Q1"/>
    <mergeCell ref="A14:E14"/>
    <mergeCell ref="M14:Q14"/>
    <mergeCell ref="A27:E27"/>
    <mergeCell ref="M27:Q27"/>
    <mergeCell ref="A40:E40"/>
    <mergeCell ref="G40:K40"/>
    <mergeCell ref="A1:E1"/>
    <mergeCell ref="G1:K1"/>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51E3D-23DF-4AFD-8907-02CCE56F0000}">
  <dimension ref="A1:AJ51"/>
  <sheetViews>
    <sheetView tabSelected="1" workbookViewId="0">
      <selection activeCell="C8" sqref="C8"/>
    </sheetView>
  </sheetViews>
  <sheetFormatPr baseColWidth="10" defaultRowHeight="14.5" x14ac:dyDescent="0.35"/>
  <cols>
    <col min="2" max="2" width="15" bestFit="1" customWidth="1"/>
    <col min="6" max="6" width="15.1796875" customWidth="1"/>
    <col min="7" max="7" width="13" bestFit="1" customWidth="1"/>
    <col min="19" max="19" width="13" bestFit="1" customWidth="1"/>
    <col min="23" max="23" width="13.26953125" bestFit="1" customWidth="1"/>
  </cols>
  <sheetData>
    <row r="1" spans="1:36" x14ac:dyDescent="0.35">
      <c r="E1" s="12" t="s">
        <v>22</v>
      </c>
      <c r="F1" s="12"/>
      <c r="G1" s="12"/>
      <c r="H1" s="12"/>
      <c r="I1" s="12"/>
      <c r="J1" s="2"/>
      <c r="K1" s="2"/>
      <c r="L1" s="2"/>
      <c r="M1" s="2"/>
      <c r="N1" s="2"/>
      <c r="O1" s="2"/>
      <c r="P1" s="2"/>
      <c r="Q1" s="12" t="s">
        <v>23</v>
      </c>
      <c r="R1" s="12"/>
      <c r="S1" s="12"/>
      <c r="T1" s="12"/>
      <c r="U1" s="12"/>
    </row>
    <row r="2" spans="1:36" x14ac:dyDescent="0.35">
      <c r="B2" t="s">
        <v>44</v>
      </c>
      <c r="E2" s="4" t="s">
        <v>0</v>
      </c>
      <c r="F2" s="4" t="s">
        <v>11</v>
      </c>
      <c r="G2" s="4"/>
      <c r="H2" s="4" t="s">
        <v>3</v>
      </c>
      <c r="I2" s="4" t="s">
        <v>9</v>
      </c>
      <c r="J2" s="2"/>
      <c r="K2" s="2"/>
      <c r="L2" s="2"/>
      <c r="M2" s="2"/>
      <c r="N2" s="2"/>
      <c r="O2" s="2"/>
      <c r="P2" s="2"/>
      <c r="Q2" s="4" t="s">
        <v>0</v>
      </c>
      <c r="R2" s="4" t="s">
        <v>11</v>
      </c>
      <c r="S2" s="4"/>
      <c r="T2" s="4" t="s">
        <v>3</v>
      </c>
      <c r="U2" s="4" t="s">
        <v>9</v>
      </c>
      <c r="W2" s="1"/>
      <c r="X2" s="8" t="s">
        <v>22</v>
      </c>
      <c r="Y2" s="8" t="s">
        <v>23</v>
      </c>
      <c r="Z2" s="8" t="s">
        <v>24</v>
      </c>
      <c r="AA2" s="8" t="s">
        <v>25</v>
      </c>
      <c r="AB2" s="8" t="s">
        <v>26</v>
      </c>
      <c r="AC2" s="8" t="s">
        <v>27</v>
      </c>
      <c r="AD2" s="8" t="s">
        <v>28</v>
      </c>
    </row>
    <row r="3" spans="1:36" x14ac:dyDescent="0.35">
      <c r="A3" t="s">
        <v>22</v>
      </c>
      <c r="B3">
        <v>44.856000000000002</v>
      </c>
      <c r="E3" s="4">
        <v>7</v>
      </c>
      <c r="F3" s="4">
        <v>20601152.335829001</v>
      </c>
      <c r="G3" s="4" t="s">
        <v>10</v>
      </c>
      <c r="H3" s="5">
        <f t="shared" ref="H3:H8" si="0">F3/1000000</f>
        <v>20.601152335828999</v>
      </c>
      <c r="I3" s="5">
        <f t="shared" ref="I3:I9" si="1">H3*100/H$9</f>
        <v>45.927175979978813</v>
      </c>
      <c r="J3" s="2"/>
      <c r="K3" s="2"/>
      <c r="L3" s="2"/>
      <c r="M3" s="2"/>
      <c r="N3" s="2"/>
      <c r="O3" s="2"/>
      <c r="P3" s="2"/>
      <c r="Q3" s="4">
        <v>7</v>
      </c>
      <c r="R3" s="4">
        <v>9947699.6635950003</v>
      </c>
      <c r="S3" s="4" t="s">
        <v>10</v>
      </c>
      <c r="T3" s="5">
        <f t="shared" ref="T3:T8" si="2">R3/1000000</f>
        <v>9.9476996635949995</v>
      </c>
      <c r="U3" s="5">
        <f>T3*100/T$9</f>
        <v>43.587019578087322</v>
      </c>
      <c r="W3" s="7" t="s">
        <v>46</v>
      </c>
      <c r="X3" s="9">
        <f>I3</f>
        <v>45.927175979978813</v>
      </c>
      <c r="Y3" s="9">
        <f>U3</f>
        <v>43.587019578087322</v>
      </c>
      <c r="Z3" s="9">
        <f>I16</f>
        <v>38.267645786644259</v>
      </c>
      <c r="AA3" s="9">
        <f>U16</f>
        <v>34.746122634894206</v>
      </c>
      <c r="AB3" s="9">
        <f>I29</f>
        <v>31.297382611217529</v>
      </c>
      <c r="AC3" s="9">
        <f>U29</f>
        <v>31.464240084557499</v>
      </c>
      <c r="AD3" s="9">
        <f>I42</f>
        <v>29.714156778167329</v>
      </c>
    </row>
    <row r="4" spans="1:36" x14ac:dyDescent="0.35">
      <c r="A4" t="s">
        <v>23</v>
      </c>
      <c r="B4">
        <v>22.823</v>
      </c>
      <c r="E4" s="4">
        <v>10</v>
      </c>
      <c r="F4" s="4">
        <v>8260237.6051859995</v>
      </c>
      <c r="G4" s="4" t="s">
        <v>5</v>
      </c>
      <c r="H4" s="5">
        <f t="shared" si="0"/>
        <v>8.2602376051859991</v>
      </c>
      <c r="I4" s="5">
        <f t="shared" si="1"/>
        <v>18.414959510300136</v>
      </c>
      <c r="J4" s="2"/>
      <c r="K4" s="2"/>
      <c r="L4" s="2"/>
      <c r="M4" s="2"/>
      <c r="N4" s="2"/>
      <c r="O4" s="2"/>
      <c r="P4" s="2"/>
      <c r="Q4" s="4">
        <v>10</v>
      </c>
      <c r="R4" s="4">
        <v>2018320.2752720001</v>
      </c>
      <c r="S4" s="4" t="s">
        <v>5</v>
      </c>
      <c r="T4" s="5">
        <f t="shared" si="2"/>
        <v>2.018320275272</v>
      </c>
      <c r="U4" s="5">
        <f t="shared" ref="U4:U9" si="3">T4*100/T$9</f>
        <v>8.8435083816491957</v>
      </c>
      <c r="W4" s="7" t="s">
        <v>42</v>
      </c>
      <c r="X4" s="9">
        <f t="shared" ref="X4:X7" si="4">I4</f>
        <v>18.414959510300136</v>
      </c>
      <c r="Y4" s="9">
        <f t="shared" ref="Y4:Y7" si="5">U4</f>
        <v>8.8435083816491957</v>
      </c>
      <c r="Z4" s="9">
        <f t="shared" ref="Z4:Z7" si="6">I17</f>
        <v>2.7988043864707306</v>
      </c>
      <c r="AA4" s="9">
        <f t="shared" ref="AA4:AA7" si="7">U17</f>
        <v>5.2268915230989812</v>
      </c>
      <c r="AB4" s="9">
        <f t="shared" ref="AB4:AB7" si="8">I30</f>
        <v>13.246504995725067</v>
      </c>
      <c r="AC4" s="9">
        <f t="shared" ref="AC4:AC7" si="9">U30</f>
        <v>7.6092989083025282</v>
      </c>
      <c r="AD4" s="9">
        <f t="shared" ref="AD4:AD7" si="10">I43</f>
        <v>6.9480411445168917</v>
      </c>
    </row>
    <row r="5" spans="1:36" x14ac:dyDescent="0.35">
      <c r="A5" t="s">
        <v>24</v>
      </c>
      <c r="B5">
        <v>25.443000000000001</v>
      </c>
      <c r="E5" s="4">
        <v>8</v>
      </c>
      <c r="F5" s="4">
        <v>5796614.6778779998</v>
      </c>
      <c r="G5" s="4" t="s">
        <v>6</v>
      </c>
      <c r="H5" s="5">
        <f t="shared" si="0"/>
        <v>5.7966146778779999</v>
      </c>
      <c r="I5" s="5">
        <f t="shared" si="1"/>
        <v>12.922682093662514</v>
      </c>
      <c r="J5" s="2"/>
      <c r="K5" s="2"/>
      <c r="L5" s="2"/>
      <c r="M5" s="2"/>
      <c r="N5" s="2"/>
      <c r="O5" s="2"/>
      <c r="P5" s="2"/>
      <c r="Q5" s="4">
        <v>8</v>
      </c>
      <c r="R5" s="4">
        <v>2831562.6049489998</v>
      </c>
      <c r="S5" s="4" t="s">
        <v>6</v>
      </c>
      <c r="T5" s="5">
        <f t="shared" si="2"/>
        <v>2.8315626049489997</v>
      </c>
      <c r="U5" s="5">
        <f t="shared" si="3"/>
        <v>12.406825585030727</v>
      </c>
      <c r="W5" s="7" t="s">
        <v>6</v>
      </c>
      <c r="X5" s="9">
        <f t="shared" si="4"/>
        <v>12.922682093662514</v>
      </c>
      <c r="Y5" s="9">
        <f t="shared" si="5"/>
        <v>12.406825585030727</v>
      </c>
      <c r="Z5" s="9">
        <f t="shared" si="6"/>
        <v>14.733504146456832</v>
      </c>
      <c r="AA5" s="9">
        <f t="shared" si="7"/>
        <v>15.351458175143332</v>
      </c>
      <c r="AB5" s="9">
        <f t="shared" si="8"/>
        <v>12.01868919115233</v>
      </c>
      <c r="AC5" s="9">
        <f t="shared" si="9"/>
        <v>18.149140582794374</v>
      </c>
      <c r="AD5" s="9">
        <f t="shared" si="10"/>
        <v>17.249340367718911</v>
      </c>
    </row>
    <row r="6" spans="1:36" x14ac:dyDescent="0.35">
      <c r="A6" t="s">
        <v>25</v>
      </c>
      <c r="B6">
        <v>30.489000000000001</v>
      </c>
      <c r="E6" s="4">
        <v>4</v>
      </c>
      <c r="F6" s="4">
        <v>69265.419599000001</v>
      </c>
      <c r="G6" s="4" t="s">
        <v>7</v>
      </c>
      <c r="H6" s="5">
        <f t="shared" si="0"/>
        <v>6.9265419598999997E-2</v>
      </c>
      <c r="I6" s="5">
        <f t="shared" si="1"/>
        <v>0.15441685316397299</v>
      </c>
      <c r="J6" s="2"/>
      <c r="K6" s="2"/>
      <c r="L6" s="2"/>
      <c r="M6" s="2"/>
      <c r="N6" s="2"/>
      <c r="O6" s="2"/>
      <c r="P6" s="2"/>
      <c r="Q6" s="4">
        <v>4</v>
      </c>
      <c r="R6" s="4">
        <v>261876.586626</v>
      </c>
      <c r="S6" s="4" t="s">
        <v>7</v>
      </c>
      <c r="T6" s="5">
        <f t="shared" si="2"/>
        <v>0.261876586626</v>
      </c>
      <c r="U6" s="5">
        <f t="shared" si="3"/>
        <v>1.147443157143436</v>
      </c>
      <c r="W6" s="7" t="s">
        <v>7</v>
      </c>
      <c r="X6" s="9">
        <f t="shared" si="4"/>
        <v>0.15441685316397299</v>
      </c>
      <c r="Y6" s="9">
        <f t="shared" si="5"/>
        <v>1.147443157143436</v>
      </c>
      <c r="Z6" s="9">
        <f t="shared" si="6"/>
        <v>1.6907416892381182</v>
      </c>
      <c r="AA6" s="9">
        <f t="shared" si="7"/>
        <v>1.3480887364429051</v>
      </c>
      <c r="AB6" s="9">
        <f t="shared" si="8"/>
        <v>3.0179607292623123</v>
      </c>
      <c r="AC6" s="9">
        <f t="shared" si="9"/>
        <v>5.3786683606129344</v>
      </c>
      <c r="AD6" s="9">
        <f t="shared" si="10"/>
        <v>10.118369303749574</v>
      </c>
    </row>
    <row r="7" spans="1:36" x14ac:dyDescent="0.35">
      <c r="A7" t="s">
        <v>26</v>
      </c>
      <c r="B7">
        <v>30.696000000000002</v>
      </c>
      <c r="E7" s="4">
        <v>6</v>
      </c>
      <c r="F7" s="4">
        <v>10103995.7948</v>
      </c>
      <c r="G7" s="4" t="s">
        <v>4</v>
      </c>
      <c r="H7" s="5">
        <f t="shared" si="0"/>
        <v>10.103995794799999</v>
      </c>
      <c r="I7" s="5">
        <f t="shared" si="1"/>
        <v>22.525341563621417</v>
      </c>
      <c r="J7" s="2"/>
      <c r="K7" s="2"/>
      <c r="L7" s="2"/>
      <c r="M7" s="2"/>
      <c r="N7" s="2"/>
      <c r="O7" s="2"/>
      <c r="P7" s="2"/>
      <c r="Q7" s="4">
        <v>6</v>
      </c>
      <c r="R7" s="4">
        <v>7728384.786843</v>
      </c>
      <c r="S7" s="4" t="s">
        <v>4</v>
      </c>
      <c r="T7" s="5">
        <f t="shared" si="2"/>
        <v>7.7283847868429998</v>
      </c>
      <c r="U7" s="5">
        <f t="shared" si="3"/>
        <v>33.862829639287803</v>
      </c>
      <c r="W7" s="7" t="s">
        <v>31</v>
      </c>
      <c r="X7" s="9">
        <f t="shared" si="4"/>
        <v>22.525341563621417</v>
      </c>
      <c r="Y7" s="9">
        <f t="shared" si="5"/>
        <v>33.862829639287803</v>
      </c>
      <c r="Z7" s="9">
        <f t="shared" si="6"/>
        <v>42.251302732711601</v>
      </c>
      <c r="AA7" s="9">
        <f t="shared" si="7"/>
        <v>43.031394978253488</v>
      </c>
      <c r="AB7" s="9">
        <f t="shared" si="8"/>
        <v>39.814993072306542</v>
      </c>
      <c r="AC7" s="9">
        <f t="shared" si="9"/>
        <v>36.884633913616383</v>
      </c>
      <c r="AD7" s="9">
        <f t="shared" si="10"/>
        <v>35.424891949140765</v>
      </c>
    </row>
    <row r="8" spans="1:36" x14ac:dyDescent="0.35">
      <c r="A8" t="s">
        <v>27</v>
      </c>
      <c r="B8">
        <v>21.456</v>
      </c>
      <c r="E8" s="4">
        <v>3</v>
      </c>
      <c r="F8" s="4">
        <v>24861.059442999998</v>
      </c>
      <c r="G8" s="4" t="s">
        <v>1</v>
      </c>
      <c r="H8" s="5">
        <f t="shared" si="0"/>
        <v>2.4861059442999999E-2</v>
      </c>
      <c r="I8" s="5">
        <f t="shared" si="1"/>
        <v>5.5423999273166304E-2</v>
      </c>
      <c r="J8" s="2"/>
      <c r="K8" s="2"/>
      <c r="L8" s="2"/>
      <c r="M8" s="2"/>
      <c r="N8" s="2"/>
      <c r="O8" s="2"/>
      <c r="P8" s="2"/>
      <c r="Q8" s="4">
        <v>3</v>
      </c>
      <c r="R8" s="4">
        <v>34775.660485</v>
      </c>
      <c r="S8" s="4" t="s">
        <v>1</v>
      </c>
      <c r="T8" s="5">
        <f t="shared" si="2"/>
        <v>3.4775660484999998E-2</v>
      </c>
      <c r="U8" s="5">
        <f t="shared" si="3"/>
        <v>0.15237365880151929</v>
      </c>
    </row>
    <row r="9" spans="1:36" x14ac:dyDescent="0.35">
      <c r="A9" t="s">
        <v>28</v>
      </c>
      <c r="B9">
        <v>23.984999999999999</v>
      </c>
      <c r="E9" s="4" t="s">
        <v>8</v>
      </c>
      <c r="F9" s="5">
        <f>SUM(F3:F8)</f>
        <v>44856126.89273499</v>
      </c>
      <c r="G9" s="4" t="s">
        <v>8</v>
      </c>
      <c r="H9" s="5">
        <f>SUM(H3:H8)</f>
        <v>44.856126892734991</v>
      </c>
      <c r="I9" s="5">
        <f t="shared" si="1"/>
        <v>100</v>
      </c>
      <c r="J9" s="2"/>
      <c r="K9" s="2"/>
      <c r="L9" s="2"/>
      <c r="M9" s="2"/>
      <c r="N9" s="2"/>
      <c r="O9" s="2"/>
      <c r="P9" s="2"/>
      <c r="Q9" s="4" t="s">
        <v>8</v>
      </c>
      <c r="R9" s="5">
        <f>SUM(R3:R8)</f>
        <v>22822619.577770002</v>
      </c>
      <c r="S9" s="4" t="s">
        <v>8</v>
      </c>
      <c r="T9" s="5">
        <f>SUM(T3:T8)</f>
        <v>22.822619577769999</v>
      </c>
      <c r="U9" s="5">
        <f t="shared" si="3"/>
        <v>99.999999999999986</v>
      </c>
    </row>
    <row r="10" spans="1:36" x14ac:dyDescent="0.35">
      <c r="E10" s="4"/>
      <c r="F10" s="4"/>
      <c r="G10" s="4"/>
      <c r="H10" s="5"/>
      <c r="I10" s="5"/>
      <c r="J10" s="2"/>
      <c r="K10" s="2"/>
      <c r="L10" s="2"/>
      <c r="M10" s="2"/>
      <c r="N10" s="2"/>
      <c r="O10" s="2"/>
      <c r="P10" s="2"/>
      <c r="Q10" s="4"/>
      <c r="R10" s="5"/>
      <c r="S10" s="4"/>
      <c r="T10" s="5"/>
      <c r="U10" s="5"/>
      <c r="AJ10" s="10"/>
    </row>
    <row r="11" spans="1:36" x14ac:dyDescent="0.35">
      <c r="E11" s="4"/>
      <c r="G11" s="4"/>
      <c r="H11" s="4"/>
      <c r="I11" s="4"/>
      <c r="J11" s="2"/>
      <c r="K11" s="2"/>
      <c r="L11" s="2"/>
      <c r="M11" s="2"/>
      <c r="N11" s="2"/>
      <c r="O11" s="2"/>
      <c r="P11" s="2"/>
      <c r="Q11" s="4"/>
      <c r="R11" s="4"/>
      <c r="S11" s="4"/>
      <c r="T11" s="4"/>
      <c r="U11" s="4"/>
      <c r="AJ11" s="10"/>
    </row>
    <row r="12" spans="1:36" x14ac:dyDescent="0.35">
      <c r="E12" s="4"/>
      <c r="F12" s="5"/>
      <c r="G12" s="4"/>
      <c r="H12" s="5"/>
      <c r="I12" s="4"/>
      <c r="J12" s="2"/>
      <c r="K12" s="2"/>
      <c r="L12" s="2"/>
      <c r="M12" s="2"/>
      <c r="N12" s="2"/>
      <c r="O12" s="2"/>
      <c r="P12" s="2"/>
      <c r="Q12" s="4"/>
      <c r="R12" s="5"/>
      <c r="S12" s="4"/>
      <c r="T12" s="5"/>
      <c r="U12" s="4"/>
      <c r="AJ12" s="10"/>
    </row>
    <row r="13" spans="1:36" x14ac:dyDescent="0.35">
      <c r="E13" s="2"/>
      <c r="F13" s="3"/>
      <c r="G13" s="2"/>
      <c r="H13" s="2"/>
      <c r="I13" s="3"/>
      <c r="J13" s="2"/>
      <c r="K13" s="2"/>
      <c r="L13" s="2"/>
      <c r="M13" s="2"/>
      <c r="N13" s="2"/>
      <c r="O13" s="2"/>
      <c r="P13" s="2"/>
      <c r="Q13" s="2"/>
      <c r="R13" s="2"/>
      <c r="S13" s="2"/>
      <c r="T13" s="2"/>
      <c r="U13" s="2"/>
      <c r="AJ13" s="10"/>
    </row>
    <row r="14" spans="1:36" x14ac:dyDescent="0.35">
      <c r="E14" s="12" t="s">
        <v>24</v>
      </c>
      <c r="F14" s="12"/>
      <c r="G14" s="12"/>
      <c r="H14" s="12"/>
      <c r="I14" s="12"/>
      <c r="J14" s="2"/>
      <c r="K14" s="2"/>
      <c r="L14" s="2"/>
      <c r="M14" s="2"/>
      <c r="N14" s="2"/>
      <c r="O14" s="2"/>
      <c r="P14" s="2"/>
      <c r="Q14" s="12" t="s">
        <v>25</v>
      </c>
      <c r="R14" s="12"/>
      <c r="S14" s="12"/>
      <c r="T14" s="12"/>
      <c r="U14" s="12"/>
      <c r="AJ14" s="10"/>
    </row>
    <row r="15" spans="1:36" x14ac:dyDescent="0.35">
      <c r="E15" s="4" t="s">
        <v>0</v>
      </c>
      <c r="F15" s="4" t="s">
        <v>11</v>
      </c>
      <c r="G15" s="4"/>
      <c r="H15" s="4" t="s">
        <v>3</v>
      </c>
      <c r="I15" s="4" t="s">
        <v>9</v>
      </c>
      <c r="J15" s="2"/>
      <c r="K15" s="2"/>
      <c r="L15" s="2"/>
      <c r="M15" s="2"/>
      <c r="N15" s="2"/>
      <c r="O15" s="2"/>
      <c r="P15" s="2"/>
      <c r="Q15" s="4" t="s">
        <v>0</v>
      </c>
      <c r="R15" s="4" t="s">
        <v>11</v>
      </c>
      <c r="S15" s="4"/>
      <c r="T15" s="4" t="s">
        <v>3</v>
      </c>
      <c r="U15" s="4" t="s">
        <v>9</v>
      </c>
      <c r="AJ15" s="10"/>
    </row>
    <row r="16" spans="1:36" x14ac:dyDescent="0.35">
      <c r="E16" s="4">
        <v>7</v>
      </c>
      <c r="F16" s="4">
        <v>9736637.0239330009</v>
      </c>
      <c r="G16" s="4" t="s">
        <v>10</v>
      </c>
      <c r="H16" s="5">
        <f t="shared" ref="H16:H21" si="11">F16/1000000</f>
        <v>9.7366370239330013</v>
      </c>
      <c r="I16" s="5">
        <f>H16*100/H$22</f>
        <v>38.267645786644259</v>
      </c>
      <c r="J16" s="2"/>
      <c r="K16" s="2"/>
      <c r="L16" s="2"/>
      <c r="M16" s="2"/>
      <c r="N16" s="2"/>
      <c r="O16" s="2"/>
      <c r="P16" s="2"/>
      <c r="Q16" s="4">
        <v>7</v>
      </c>
      <c r="R16" s="4">
        <v>10594023.73717</v>
      </c>
      <c r="S16" s="4" t="s">
        <v>10</v>
      </c>
      <c r="T16" s="5">
        <f t="shared" ref="T16:T21" si="12">R16/1000000</f>
        <v>10.59402373717</v>
      </c>
      <c r="U16" s="5">
        <f>T16*100/T$22</f>
        <v>34.746122634894206</v>
      </c>
      <c r="AJ16" s="10"/>
    </row>
    <row r="17" spans="5:36" x14ac:dyDescent="0.35">
      <c r="E17" s="4">
        <v>10</v>
      </c>
      <c r="F17" s="4">
        <v>712114.42073000001</v>
      </c>
      <c r="G17" s="4" t="s">
        <v>5</v>
      </c>
      <c r="H17" s="5">
        <f t="shared" si="11"/>
        <v>0.71211442072999998</v>
      </c>
      <c r="I17" s="5">
        <f t="shared" ref="I17:I22" si="13">H17*100/H$22</f>
        <v>2.7988043864707306</v>
      </c>
      <c r="J17" s="2"/>
      <c r="K17" s="2"/>
      <c r="L17" s="2"/>
      <c r="M17" s="2"/>
      <c r="N17" s="2"/>
      <c r="O17" s="2"/>
      <c r="P17" s="2"/>
      <c r="Q17" s="4">
        <v>10</v>
      </c>
      <c r="R17" s="4">
        <v>1593668.8375039999</v>
      </c>
      <c r="S17" s="4" t="s">
        <v>5</v>
      </c>
      <c r="T17" s="5">
        <f t="shared" si="12"/>
        <v>1.593668837504</v>
      </c>
      <c r="U17" s="5">
        <f t="shared" ref="U17:U22" si="14">T17*100/T$22</f>
        <v>5.2268915230989812</v>
      </c>
      <c r="AJ17" s="10"/>
    </row>
    <row r="18" spans="5:36" x14ac:dyDescent="0.35">
      <c r="E18" s="4">
        <v>8</v>
      </c>
      <c r="F18" s="4">
        <v>3748722.4263670002</v>
      </c>
      <c r="G18" s="4" t="s">
        <v>6</v>
      </c>
      <c r="H18" s="5">
        <f t="shared" si="11"/>
        <v>3.7487224263670003</v>
      </c>
      <c r="I18" s="5">
        <f t="shared" si="13"/>
        <v>14.733504146456832</v>
      </c>
      <c r="J18" s="2"/>
      <c r="K18" s="2"/>
      <c r="L18" s="2"/>
      <c r="M18" s="2"/>
      <c r="N18" s="2"/>
      <c r="O18" s="2"/>
      <c r="P18" s="2"/>
      <c r="Q18" s="4">
        <v>8</v>
      </c>
      <c r="R18" s="4">
        <v>4680629.0882169995</v>
      </c>
      <c r="S18" s="4" t="s">
        <v>6</v>
      </c>
      <c r="T18" s="5">
        <f t="shared" si="12"/>
        <v>4.6806290882169996</v>
      </c>
      <c r="U18" s="5">
        <f t="shared" si="14"/>
        <v>15.351458175143332</v>
      </c>
      <c r="AJ18" s="10"/>
    </row>
    <row r="19" spans="5:36" x14ac:dyDescent="0.35">
      <c r="E19" s="4">
        <v>4</v>
      </c>
      <c r="F19" s="4">
        <v>430184.24026200001</v>
      </c>
      <c r="G19" s="4" t="s">
        <v>7</v>
      </c>
      <c r="H19" s="5">
        <f t="shared" si="11"/>
        <v>0.43018424026200003</v>
      </c>
      <c r="I19" s="5">
        <f t="shared" si="13"/>
        <v>1.6907416892381182</v>
      </c>
      <c r="J19" s="2"/>
      <c r="K19" s="2"/>
      <c r="L19" s="2"/>
      <c r="M19" s="2"/>
      <c r="N19" s="2"/>
      <c r="O19" s="2"/>
      <c r="P19" s="2"/>
      <c r="Q19" s="4">
        <v>4</v>
      </c>
      <c r="R19" s="4">
        <v>411029.57655900001</v>
      </c>
      <c r="S19" s="4" t="s">
        <v>7</v>
      </c>
      <c r="T19" s="5">
        <f t="shared" si="12"/>
        <v>0.41102957655900002</v>
      </c>
      <c r="U19" s="5">
        <f t="shared" si="14"/>
        <v>1.3480887364429051</v>
      </c>
      <c r="AJ19" s="10"/>
    </row>
    <row r="20" spans="5:36" x14ac:dyDescent="0.35">
      <c r="E20" s="4">
        <v>6</v>
      </c>
      <c r="F20" s="4">
        <v>10750219.670955</v>
      </c>
      <c r="G20" s="4" t="s">
        <v>4</v>
      </c>
      <c r="H20" s="5">
        <f t="shared" si="11"/>
        <v>10.750219670955001</v>
      </c>
      <c r="I20" s="5">
        <f t="shared" si="13"/>
        <v>42.251302732711601</v>
      </c>
      <c r="J20" s="2"/>
      <c r="K20" s="2"/>
      <c r="L20" s="2"/>
      <c r="M20" s="2"/>
      <c r="N20" s="2"/>
      <c r="O20" s="2"/>
      <c r="P20" s="2"/>
      <c r="Q20" s="4">
        <v>6</v>
      </c>
      <c r="R20" s="4">
        <v>13120186.808566</v>
      </c>
      <c r="S20" s="4" t="s">
        <v>4</v>
      </c>
      <c r="T20" s="5">
        <f t="shared" si="12"/>
        <v>13.120186808566</v>
      </c>
      <c r="U20" s="5">
        <f t="shared" si="14"/>
        <v>43.031394978253488</v>
      </c>
      <c r="AJ20" s="10"/>
    </row>
    <row r="21" spans="5:36" x14ac:dyDescent="0.35">
      <c r="E21" s="4">
        <v>3</v>
      </c>
      <c r="F21" s="4">
        <v>65644.607967999997</v>
      </c>
      <c r="G21" s="4" t="s">
        <v>1</v>
      </c>
      <c r="H21" s="5">
        <f t="shared" si="11"/>
        <v>6.5644607967999993E-2</v>
      </c>
      <c r="I21" s="5">
        <f t="shared" si="13"/>
        <v>0.2580012584784464</v>
      </c>
      <c r="J21" s="2"/>
      <c r="K21" s="2"/>
      <c r="L21" s="2"/>
      <c r="M21" s="2"/>
      <c r="N21" s="2"/>
      <c r="O21" s="2"/>
      <c r="P21" s="2"/>
      <c r="Q21" s="4">
        <v>3</v>
      </c>
      <c r="R21" s="4">
        <v>90263.212660000005</v>
      </c>
      <c r="S21" s="4" t="s">
        <v>1</v>
      </c>
      <c r="T21" s="5">
        <f t="shared" si="12"/>
        <v>9.0263212660000008E-2</v>
      </c>
      <c r="U21" s="5">
        <f t="shared" si="14"/>
        <v>0.29604395216710166</v>
      </c>
      <c r="AJ21" s="10"/>
    </row>
    <row r="22" spans="5:36" ht="15" customHeight="1" x14ac:dyDescent="0.35">
      <c r="E22" s="4" t="s">
        <v>8</v>
      </c>
      <c r="F22" s="5">
        <f>SUM(F16:F21)</f>
        <v>25443522.390214998</v>
      </c>
      <c r="G22" s="4" t="s">
        <v>8</v>
      </c>
      <c r="H22" s="5">
        <f>SUM(H16:H21)</f>
        <v>25.443522390215005</v>
      </c>
      <c r="I22" s="5">
        <f t="shared" si="13"/>
        <v>99.999999999999986</v>
      </c>
      <c r="J22" s="2"/>
      <c r="K22" s="16" t="s">
        <v>45</v>
      </c>
      <c r="L22" s="16"/>
      <c r="M22" s="16"/>
      <c r="N22" s="16"/>
      <c r="O22" s="16"/>
      <c r="P22" s="2"/>
      <c r="Q22" s="4" t="s">
        <v>8</v>
      </c>
      <c r="R22" s="5">
        <f>SUM(R16:R21)</f>
        <v>30489801.260676</v>
      </c>
      <c r="S22" s="4" t="s">
        <v>8</v>
      </c>
      <c r="T22" s="5">
        <f>SUM(T16:T21)</f>
        <v>30.489801260675996</v>
      </c>
      <c r="U22" s="5">
        <f t="shared" si="14"/>
        <v>100</v>
      </c>
      <c r="AJ22" s="10"/>
    </row>
    <row r="23" spans="5:36" x14ac:dyDescent="0.35">
      <c r="E23" s="4"/>
      <c r="F23" s="5"/>
      <c r="G23" s="4"/>
      <c r="H23" s="5"/>
      <c r="I23" s="5"/>
      <c r="J23" s="2"/>
      <c r="K23" s="16"/>
      <c r="L23" s="16"/>
      <c r="M23" s="16"/>
      <c r="N23" s="16"/>
      <c r="O23" s="16"/>
      <c r="P23" s="2"/>
      <c r="Q23" s="4"/>
      <c r="R23" s="5"/>
      <c r="S23" s="4"/>
      <c r="T23" s="5"/>
      <c r="U23" s="5"/>
      <c r="AJ23" s="10"/>
    </row>
    <row r="24" spans="5:36" x14ac:dyDescent="0.35">
      <c r="E24" s="4"/>
      <c r="F24" s="4"/>
      <c r="G24" s="4"/>
      <c r="H24" s="4"/>
      <c r="I24" s="4"/>
      <c r="J24" s="2"/>
      <c r="K24" s="16"/>
      <c r="L24" s="16"/>
      <c r="M24" s="16"/>
      <c r="N24" s="16"/>
      <c r="O24" s="16"/>
      <c r="P24" s="2"/>
      <c r="Q24" s="4"/>
      <c r="R24" s="4"/>
      <c r="S24" s="4"/>
      <c r="T24" s="4"/>
      <c r="U24" s="4"/>
      <c r="AJ24" s="10"/>
    </row>
    <row r="25" spans="5:36" x14ac:dyDescent="0.35">
      <c r="E25" s="4"/>
      <c r="F25" s="5"/>
      <c r="G25" s="4"/>
      <c r="H25" s="5"/>
      <c r="I25" s="4"/>
      <c r="J25" s="2"/>
      <c r="K25" s="16"/>
      <c r="L25" s="16"/>
      <c r="M25" s="16"/>
      <c r="N25" s="16"/>
      <c r="O25" s="16"/>
      <c r="P25" s="2"/>
      <c r="Q25" s="4"/>
      <c r="R25" s="5"/>
      <c r="S25" s="4"/>
      <c r="T25" s="5"/>
      <c r="U25" s="4"/>
      <c r="AJ25" s="10"/>
    </row>
    <row r="26" spans="5:36" x14ac:dyDescent="0.35">
      <c r="E26" s="2"/>
      <c r="F26" s="2"/>
      <c r="G26" s="2"/>
      <c r="H26" s="2"/>
      <c r="I26" s="3"/>
      <c r="J26" s="2"/>
      <c r="K26" s="16"/>
      <c r="L26" s="16"/>
      <c r="M26" s="16"/>
      <c r="N26" s="16"/>
      <c r="O26" s="16"/>
      <c r="P26" s="2"/>
      <c r="Q26" s="2"/>
      <c r="R26" s="2"/>
      <c r="S26" s="2"/>
      <c r="T26" s="2"/>
      <c r="U26" s="2"/>
      <c r="X26" s="13" t="s">
        <v>47</v>
      </c>
      <c r="Y26" s="13"/>
      <c r="Z26" s="13"/>
      <c r="AA26" s="13"/>
      <c r="AB26" s="13"/>
      <c r="AC26" s="13"/>
      <c r="AD26" s="13"/>
      <c r="AJ26" s="10"/>
    </row>
    <row r="27" spans="5:36" x14ac:dyDescent="0.35">
      <c r="E27" s="12" t="s">
        <v>26</v>
      </c>
      <c r="F27" s="12"/>
      <c r="G27" s="12"/>
      <c r="H27" s="12"/>
      <c r="I27" s="12"/>
      <c r="J27" s="2"/>
      <c r="K27" s="16"/>
      <c r="L27" s="16"/>
      <c r="M27" s="16"/>
      <c r="N27" s="16"/>
      <c r="O27" s="16"/>
      <c r="P27" s="2"/>
      <c r="Q27" s="12" t="s">
        <v>27</v>
      </c>
      <c r="R27" s="12"/>
      <c r="S27" s="12"/>
      <c r="T27" s="12"/>
      <c r="U27" s="12"/>
      <c r="W27" s="1"/>
      <c r="X27" s="8" t="s">
        <v>22</v>
      </c>
      <c r="Y27" s="8" t="s">
        <v>23</v>
      </c>
      <c r="Z27" s="8" t="s">
        <v>24</v>
      </c>
      <c r="AA27" s="8" t="s">
        <v>25</v>
      </c>
      <c r="AB27" s="8" t="s">
        <v>26</v>
      </c>
      <c r="AC27" s="8" t="s">
        <v>27</v>
      </c>
      <c r="AD27" s="8" t="s">
        <v>28</v>
      </c>
      <c r="AJ27" s="10"/>
    </row>
    <row r="28" spans="5:36" x14ac:dyDescent="0.35">
      <c r="E28" s="4" t="s">
        <v>0</v>
      </c>
      <c r="F28" s="4" t="s">
        <v>11</v>
      </c>
      <c r="G28" s="4"/>
      <c r="H28" s="4" t="s">
        <v>3</v>
      </c>
      <c r="I28" s="4" t="s">
        <v>9</v>
      </c>
      <c r="J28" s="2"/>
      <c r="K28" s="16"/>
      <c r="L28" s="16"/>
      <c r="M28" s="16"/>
      <c r="N28" s="16"/>
      <c r="O28" s="16"/>
      <c r="P28" s="2"/>
      <c r="Q28" s="4" t="s">
        <v>0</v>
      </c>
      <c r="R28" s="4" t="s">
        <v>11</v>
      </c>
      <c r="S28" s="4"/>
      <c r="T28" s="4" t="s">
        <v>3</v>
      </c>
      <c r="U28" s="4" t="s">
        <v>9</v>
      </c>
      <c r="W28" s="7" t="s">
        <v>46</v>
      </c>
      <c r="X28" s="9">
        <f>H3</f>
        <v>20.601152335828999</v>
      </c>
      <c r="Y28" s="9">
        <f>T3</f>
        <v>9.9476996635949995</v>
      </c>
      <c r="Z28" s="9">
        <f>H16</f>
        <v>9.7366370239330013</v>
      </c>
      <c r="AA28" s="9">
        <f>T16</f>
        <v>10.59402373717</v>
      </c>
      <c r="AB28" s="9">
        <f>H29</f>
        <v>9.6054959153449992</v>
      </c>
      <c r="AC28" s="9">
        <f>T29</f>
        <v>6.7435669017539999</v>
      </c>
      <c r="AD28" s="9">
        <f>H42</f>
        <v>7.1168876476800005</v>
      </c>
      <c r="AJ28" s="10"/>
    </row>
    <row r="29" spans="5:36" x14ac:dyDescent="0.35">
      <c r="E29" s="4">
        <v>7</v>
      </c>
      <c r="F29" s="4">
        <v>9605495.9153450001</v>
      </c>
      <c r="G29" s="4" t="s">
        <v>10</v>
      </c>
      <c r="H29" s="5">
        <f t="shared" ref="H29:H34" si="15">F29/1000000</f>
        <v>9.6054959153449992</v>
      </c>
      <c r="I29" s="5">
        <f>H29*100/H$35</f>
        <v>31.297382611217529</v>
      </c>
      <c r="J29" s="2"/>
      <c r="K29" s="16"/>
      <c r="L29" s="16"/>
      <c r="M29" s="16"/>
      <c r="N29" s="16"/>
      <c r="O29" s="16"/>
      <c r="P29" s="2"/>
      <c r="Q29" s="4">
        <v>7</v>
      </c>
      <c r="R29" s="4">
        <v>6743566.9017540002</v>
      </c>
      <c r="S29" s="4" t="s">
        <v>10</v>
      </c>
      <c r="T29" s="5">
        <f t="shared" ref="T29:T34" si="16">R29/1000000</f>
        <v>6.7435669017539999</v>
      </c>
      <c r="U29" s="5">
        <f>T29*100/T$35</f>
        <v>31.464240084557499</v>
      </c>
      <c r="W29" s="7" t="s">
        <v>42</v>
      </c>
      <c r="X29" s="9">
        <f t="shared" ref="X29:X32" si="17">H4</f>
        <v>8.2602376051859991</v>
      </c>
      <c r="Y29" s="9">
        <f t="shared" ref="Y29:Y32" si="18">T4</f>
        <v>2.018320275272</v>
      </c>
      <c r="Z29" s="9">
        <f t="shared" ref="Z29:Z32" si="19">H17</f>
        <v>0.71211442072999998</v>
      </c>
      <c r="AA29" s="9">
        <f t="shared" ref="AA29:AA32" si="20">T17</f>
        <v>1.593668837504</v>
      </c>
      <c r="AB29" s="9">
        <f t="shared" ref="AB29:AB32" si="21">H30</f>
        <v>4.0654917125059997</v>
      </c>
      <c r="AC29" s="9">
        <f t="shared" ref="AC29:AC32" si="22">T30</f>
        <v>1.6308614517840001</v>
      </c>
      <c r="AD29" s="9">
        <f t="shared" ref="AD29:AD32" si="23">H43</f>
        <v>1.664137016108</v>
      </c>
      <c r="AJ29" s="10"/>
    </row>
    <row r="30" spans="5:36" x14ac:dyDescent="0.35">
      <c r="E30" s="4">
        <v>10</v>
      </c>
      <c r="F30" s="4">
        <v>4065491.712506</v>
      </c>
      <c r="G30" s="4" t="s">
        <v>5</v>
      </c>
      <c r="H30" s="5">
        <f t="shared" si="15"/>
        <v>4.0654917125059997</v>
      </c>
      <c r="I30" s="5">
        <f t="shared" ref="I30:I35" si="24">H30*100/H$35</f>
        <v>13.246504995725067</v>
      </c>
      <c r="J30" s="2"/>
      <c r="K30" s="16"/>
      <c r="L30" s="16"/>
      <c r="M30" s="16"/>
      <c r="N30" s="16"/>
      <c r="O30" s="16"/>
      <c r="P30" s="2"/>
      <c r="Q30" s="4">
        <v>10</v>
      </c>
      <c r="R30" s="4">
        <v>1630861.451784</v>
      </c>
      <c r="S30" s="4" t="s">
        <v>5</v>
      </c>
      <c r="T30" s="5">
        <f t="shared" si="16"/>
        <v>1.6308614517840001</v>
      </c>
      <c r="U30" s="5">
        <f t="shared" ref="U30:U35" si="25">T30*100/T$35</f>
        <v>7.6092989083025282</v>
      </c>
      <c r="W30" s="7" t="s">
        <v>6</v>
      </c>
      <c r="X30" s="9">
        <f t="shared" si="17"/>
        <v>5.7966146778779999</v>
      </c>
      <c r="Y30" s="9">
        <f t="shared" si="18"/>
        <v>2.8315626049489997</v>
      </c>
      <c r="Z30" s="9">
        <f t="shared" si="19"/>
        <v>3.7487224263670003</v>
      </c>
      <c r="AA30" s="9">
        <f t="shared" si="20"/>
        <v>4.6806290882169996</v>
      </c>
      <c r="AB30" s="9">
        <f t="shared" si="21"/>
        <v>3.688662127677</v>
      </c>
      <c r="AC30" s="9">
        <f t="shared" si="22"/>
        <v>3.889810890093</v>
      </c>
      <c r="AD30" s="9">
        <f t="shared" si="23"/>
        <v>4.1314185123989997</v>
      </c>
      <c r="AJ30" s="10"/>
    </row>
    <row r="31" spans="5:36" x14ac:dyDescent="0.35">
      <c r="E31" s="4">
        <v>8</v>
      </c>
      <c r="F31" s="4">
        <v>3688662.1276770001</v>
      </c>
      <c r="G31" s="4" t="s">
        <v>6</v>
      </c>
      <c r="H31" s="5">
        <f t="shared" si="15"/>
        <v>3.688662127677</v>
      </c>
      <c r="I31" s="5">
        <f t="shared" si="24"/>
        <v>12.01868919115233</v>
      </c>
      <c r="J31" s="2"/>
      <c r="K31" s="16"/>
      <c r="L31" s="16"/>
      <c r="M31" s="16"/>
      <c r="N31" s="16"/>
      <c r="O31" s="16"/>
      <c r="P31" s="2"/>
      <c r="Q31" s="4">
        <v>8</v>
      </c>
      <c r="R31" s="4">
        <v>3889810.8900930001</v>
      </c>
      <c r="S31" s="4" t="s">
        <v>6</v>
      </c>
      <c r="T31" s="5">
        <f t="shared" si="16"/>
        <v>3.889810890093</v>
      </c>
      <c r="U31" s="5">
        <f t="shared" si="25"/>
        <v>18.149140582794374</v>
      </c>
      <c r="W31" s="7" t="s">
        <v>7</v>
      </c>
      <c r="X31" s="9">
        <f t="shared" si="17"/>
        <v>6.9265419598999997E-2</v>
      </c>
      <c r="Y31" s="9">
        <f t="shared" si="18"/>
        <v>0.261876586626</v>
      </c>
      <c r="Z31" s="9">
        <f t="shared" si="19"/>
        <v>0.43018424026200003</v>
      </c>
      <c r="AA31" s="9">
        <f t="shared" si="20"/>
        <v>0.41102957655900002</v>
      </c>
      <c r="AB31" s="9">
        <f t="shared" si="21"/>
        <v>0.92624389130899998</v>
      </c>
      <c r="AC31" s="9">
        <f t="shared" si="22"/>
        <v>1.152782010138</v>
      </c>
      <c r="AD31" s="9">
        <f t="shared" si="23"/>
        <v>2.4234676437269997</v>
      </c>
      <c r="AJ31" s="10"/>
    </row>
    <row r="32" spans="5:36" x14ac:dyDescent="0.35">
      <c r="E32" s="4">
        <v>4</v>
      </c>
      <c r="F32" s="4">
        <v>926243.89130899997</v>
      </c>
      <c r="G32" s="4" t="s">
        <v>7</v>
      </c>
      <c r="H32" s="5">
        <f t="shared" si="15"/>
        <v>0.92624389130899998</v>
      </c>
      <c r="I32" s="5">
        <f t="shared" si="24"/>
        <v>3.0179607292623123</v>
      </c>
      <c r="J32" s="2"/>
      <c r="K32" s="15"/>
      <c r="L32" s="15"/>
      <c r="M32" s="15"/>
      <c r="N32" s="15"/>
      <c r="O32" s="15"/>
      <c r="P32" s="2"/>
      <c r="Q32" s="4">
        <v>4</v>
      </c>
      <c r="R32" s="4">
        <v>1152782.0101379999</v>
      </c>
      <c r="S32" s="4" t="s">
        <v>7</v>
      </c>
      <c r="T32" s="5">
        <f t="shared" si="16"/>
        <v>1.152782010138</v>
      </c>
      <c r="U32" s="5">
        <f t="shared" si="25"/>
        <v>5.3786683606129344</v>
      </c>
      <c r="W32" s="7" t="s">
        <v>31</v>
      </c>
      <c r="X32" s="9">
        <f t="shared" si="17"/>
        <v>10.103995794799999</v>
      </c>
      <c r="Y32" s="9">
        <f t="shared" si="18"/>
        <v>7.7283847868429998</v>
      </c>
      <c r="Z32" s="9">
        <f t="shared" si="19"/>
        <v>10.750219670955001</v>
      </c>
      <c r="AA32" s="9">
        <f t="shared" si="20"/>
        <v>13.120186808566</v>
      </c>
      <c r="AB32" s="9">
        <f t="shared" si="21"/>
        <v>12.219640155738</v>
      </c>
      <c r="AC32" s="9">
        <f t="shared" si="22"/>
        <v>7.9052917144900006</v>
      </c>
      <c r="AD32" s="9">
        <f t="shared" si="23"/>
        <v>8.4846754298100002</v>
      </c>
      <c r="AJ32" s="10"/>
    </row>
    <row r="33" spans="5:36" x14ac:dyDescent="0.35">
      <c r="E33" s="4">
        <v>6</v>
      </c>
      <c r="F33" s="4">
        <v>12219640.155738</v>
      </c>
      <c r="G33" s="4" t="s">
        <v>4</v>
      </c>
      <c r="H33" s="5">
        <f t="shared" si="15"/>
        <v>12.219640155738</v>
      </c>
      <c r="I33" s="5">
        <f t="shared" si="24"/>
        <v>39.814993072306542</v>
      </c>
      <c r="J33" s="2"/>
      <c r="K33" s="15"/>
      <c r="L33" s="15"/>
      <c r="M33" s="15"/>
      <c r="N33" s="15"/>
      <c r="O33" s="15"/>
      <c r="P33" s="2"/>
      <c r="Q33" s="4">
        <v>6</v>
      </c>
      <c r="R33" s="4">
        <v>7905291.7144900002</v>
      </c>
      <c r="S33" s="4" t="s">
        <v>4</v>
      </c>
      <c r="T33" s="5">
        <f t="shared" si="16"/>
        <v>7.9052917144900006</v>
      </c>
      <c r="U33" s="5">
        <f t="shared" si="25"/>
        <v>36.884633913616383</v>
      </c>
      <c r="AJ33" s="10"/>
    </row>
    <row r="34" spans="5:36" x14ac:dyDescent="0.35">
      <c r="E34" s="4">
        <v>3</v>
      </c>
      <c r="F34" s="4">
        <v>185518.01689</v>
      </c>
      <c r="G34" s="4" t="s">
        <v>1</v>
      </c>
      <c r="H34" s="5">
        <f t="shared" si="15"/>
        <v>0.18551801689</v>
      </c>
      <c r="I34" s="5">
        <f t="shared" si="24"/>
        <v>0.60446940033622465</v>
      </c>
      <c r="J34" s="2"/>
      <c r="K34" s="15"/>
      <c r="L34" s="15"/>
      <c r="M34" s="15"/>
      <c r="N34" s="15"/>
      <c r="O34" s="15"/>
      <c r="P34" s="2"/>
      <c r="Q34" s="4">
        <v>3</v>
      </c>
      <c r="R34" s="4">
        <v>110166.836215</v>
      </c>
      <c r="S34" s="4" t="s">
        <v>1</v>
      </c>
      <c r="T34" s="5">
        <f t="shared" si="16"/>
        <v>0.11016683621500001</v>
      </c>
      <c r="U34" s="5">
        <f t="shared" si="25"/>
        <v>0.51401815011626806</v>
      </c>
    </row>
    <row r="35" spans="5:36" x14ac:dyDescent="0.35">
      <c r="E35" s="4" t="s">
        <v>8</v>
      </c>
      <c r="F35" s="5">
        <f>SUM(F29:F34)</f>
        <v>30691051.819465</v>
      </c>
      <c r="G35" s="4" t="s">
        <v>8</v>
      </c>
      <c r="H35" s="5">
        <f>SUM(H29:H34)</f>
        <v>30.691051819464995</v>
      </c>
      <c r="I35" s="5">
        <f t="shared" si="24"/>
        <v>100</v>
      </c>
      <c r="J35" s="2"/>
      <c r="K35" s="2"/>
      <c r="L35" s="2"/>
      <c r="M35" s="2"/>
      <c r="N35" s="2"/>
      <c r="O35" s="2"/>
      <c r="P35" s="2"/>
      <c r="Q35" s="4" t="s">
        <v>8</v>
      </c>
      <c r="R35" s="5">
        <f>SUM(R29:R34)</f>
        <v>21432479.804474</v>
      </c>
      <c r="S35" s="4" t="s">
        <v>8</v>
      </c>
      <c r="T35" s="5">
        <f>SUM(T29:T34)</f>
        <v>21.432479804474003</v>
      </c>
      <c r="U35" s="5">
        <f t="shared" si="25"/>
        <v>99.999999999999986</v>
      </c>
    </row>
    <row r="36" spans="5:36" x14ac:dyDescent="0.35">
      <c r="E36" s="4"/>
      <c r="F36" s="5"/>
      <c r="G36" s="4"/>
      <c r="H36" s="5"/>
      <c r="I36" s="5"/>
      <c r="J36" s="2"/>
      <c r="K36" s="2"/>
      <c r="L36" s="2"/>
      <c r="M36" s="2"/>
      <c r="N36" s="2"/>
      <c r="O36" s="2"/>
      <c r="P36" s="2"/>
      <c r="Q36" s="4"/>
      <c r="R36" s="5"/>
      <c r="S36" s="4"/>
      <c r="T36" s="5"/>
      <c r="U36" s="5"/>
    </row>
    <row r="37" spans="5:36" x14ac:dyDescent="0.35">
      <c r="E37" s="4"/>
      <c r="F37" s="4"/>
      <c r="G37" s="4"/>
      <c r="H37" s="4"/>
      <c r="I37" s="4"/>
      <c r="J37" s="2"/>
      <c r="K37" s="2"/>
      <c r="L37" s="2"/>
      <c r="M37" s="2"/>
      <c r="N37" s="2"/>
      <c r="O37" s="2"/>
      <c r="P37" s="2"/>
      <c r="Q37" s="4"/>
      <c r="R37" s="4"/>
      <c r="S37" s="4"/>
      <c r="T37" s="4"/>
      <c r="U37" s="4"/>
    </row>
    <row r="38" spans="5:36" x14ac:dyDescent="0.35">
      <c r="E38" s="4"/>
      <c r="F38" s="5"/>
      <c r="G38" s="4"/>
      <c r="H38" s="5"/>
      <c r="I38" s="4"/>
      <c r="J38" s="2"/>
      <c r="K38" s="2"/>
      <c r="L38" s="2"/>
      <c r="M38" s="2"/>
      <c r="N38" s="2"/>
      <c r="O38" s="2"/>
      <c r="P38" s="2"/>
      <c r="Q38" s="4"/>
      <c r="R38" s="5"/>
      <c r="S38" s="4"/>
      <c r="T38" s="5"/>
      <c r="U38" s="4"/>
    </row>
    <row r="39" spans="5:36" x14ac:dyDescent="0.35">
      <c r="E39" s="2"/>
      <c r="F39" s="2"/>
      <c r="G39" s="2"/>
      <c r="H39" s="2"/>
      <c r="I39" s="3"/>
      <c r="J39" s="2"/>
      <c r="K39" s="2"/>
      <c r="L39" s="2"/>
      <c r="M39" s="2"/>
      <c r="N39" s="2"/>
      <c r="O39" s="2"/>
      <c r="P39" s="2"/>
      <c r="Q39" s="2"/>
      <c r="R39" s="2"/>
      <c r="S39" s="2"/>
      <c r="T39" s="2"/>
      <c r="U39" s="2"/>
    </row>
    <row r="40" spans="5:36" x14ac:dyDescent="0.35">
      <c r="E40" s="12" t="s">
        <v>28</v>
      </c>
      <c r="F40" s="12"/>
      <c r="G40" s="12"/>
      <c r="H40" s="12"/>
      <c r="I40" s="12"/>
      <c r="J40" s="2"/>
      <c r="K40" s="14"/>
      <c r="L40" s="14"/>
      <c r="M40" s="14"/>
      <c r="N40" s="14"/>
      <c r="O40" s="14"/>
      <c r="P40" s="2"/>
      <c r="Q40" s="14"/>
      <c r="R40" s="14"/>
      <c r="S40" s="14"/>
      <c r="T40" s="14"/>
      <c r="U40" s="14"/>
    </row>
    <row r="41" spans="5:36" x14ac:dyDescent="0.35">
      <c r="E41" s="4" t="s">
        <v>0</v>
      </c>
      <c r="F41" s="4" t="s">
        <v>11</v>
      </c>
      <c r="G41" s="4"/>
      <c r="H41" s="4" t="s">
        <v>3</v>
      </c>
      <c r="I41" s="4" t="s">
        <v>9</v>
      </c>
      <c r="J41" s="2"/>
      <c r="K41" s="3"/>
      <c r="L41" s="3"/>
      <c r="M41" s="3"/>
      <c r="N41" s="3"/>
      <c r="O41" s="3"/>
      <c r="P41" s="2"/>
      <c r="Q41" s="3"/>
      <c r="R41" s="3"/>
      <c r="S41" s="3"/>
      <c r="T41" s="3"/>
      <c r="U41" s="3"/>
    </row>
    <row r="42" spans="5:36" x14ac:dyDescent="0.35">
      <c r="E42" s="4">
        <v>7</v>
      </c>
      <c r="F42" s="4">
        <v>7116887.6476800004</v>
      </c>
      <c r="G42" s="4" t="s">
        <v>10</v>
      </c>
      <c r="H42" s="5">
        <f t="shared" ref="H42:H47" si="26">F42/1000000</f>
        <v>7.1168876476800005</v>
      </c>
      <c r="I42" s="5">
        <f>H42*100/H$48</f>
        <v>29.714156778167329</v>
      </c>
      <c r="J42" s="2"/>
      <c r="K42" s="3"/>
      <c r="L42" s="3"/>
      <c r="M42" s="3"/>
      <c r="N42" s="6"/>
      <c r="O42" s="6"/>
      <c r="P42" s="2"/>
      <c r="Q42" s="3"/>
      <c r="R42" s="3"/>
      <c r="S42" s="3"/>
      <c r="T42" s="6"/>
      <c r="U42" s="6"/>
    </row>
    <row r="43" spans="5:36" x14ac:dyDescent="0.35">
      <c r="E43" s="4">
        <v>10</v>
      </c>
      <c r="F43" s="4">
        <v>1664137.016108</v>
      </c>
      <c r="G43" s="4" t="s">
        <v>5</v>
      </c>
      <c r="H43" s="5">
        <f t="shared" si="26"/>
        <v>1.664137016108</v>
      </c>
      <c r="I43" s="5">
        <f t="shared" ref="I43:I48" si="27">H43*100/H$48</f>
        <v>6.9480411445168917</v>
      </c>
      <c r="J43" s="2"/>
      <c r="K43" s="3"/>
      <c r="L43" s="3"/>
      <c r="M43" s="3"/>
      <c r="N43" s="6"/>
      <c r="O43" s="6"/>
      <c r="P43" s="2"/>
      <c r="Q43" s="3"/>
      <c r="R43" s="3"/>
      <c r="S43" s="3"/>
      <c r="T43" s="6"/>
      <c r="U43" s="6"/>
    </row>
    <row r="44" spans="5:36" x14ac:dyDescent="0.35">
      <c r="E44" s="4">
        <v>8</v>
      </c>
      <c r="F44" s="4">
        <v>4131418.5123990001</v>
      </c>
      <c r="G44" s="4" t="s">
        <v>6</v>
      </c>
      <c r="H44" s="5">
        <f t="shared" si="26"/>
        <v>4.1314185123989997</v>
      </c>
      <c r="I44" s="5">
        <f t="shared" si="27"/>
        <v>17.249340367718911</v>
      </c>
      <c r="J44" s="2"/>
      <c r="K44" s="3"/>
      <c r="L44" s="3"/>
      <c r="M44" s="3"/>
      <c r="N44" s="6"/>
      <c r="O44" s="6"/>
      <c r="P44" s="2"/>
      <c r="Q44" s="3"/>
      <c r="R44" s="3"/>
      <c r="S44" s="3"/>
      <c r="T44" s="6"/>
      <c r="U44" s="6"/>
    </row>
    <row r="45" spans="5:36" x14ac:dyDescent="0.35">
      <c r="E45" s="4">
        <v>4</v>
      </c>
      <c r="F45" s="4">
        <v>2423467.6437269999</v>
      </c>
      <c r="G45" s="4" t="s">
        <v>7</v>
      </c>
      <c r="H45" s="5">
        <f t="shared" si="26"/>
        <v>2.4234676437269997</v>
      </c>
      <c r="I45" s="5">
        <f t="shared" si="27"/>
        <v>10.118369303749574</v>
      </c>
      <c r="J45" s="2"/>
      <c r="K45" s="3"/>
      <c r="L45" s="3"/>
      <c r="M45" s="3"/>
      <c r="N45" s="6"/>
      <c r="O45" s="6"/>
      <c r="P45" s="2"/>
      <c r="Q45" s="3"/>
      <c r="R45" s="3"/>
      <c r="S45" s="3"/>
      <c r="T45" s="6"/>
      <c r="U45" s="6"/>
    </row>
    <row r="46" spans="5:36" x14ac:dyDescent="0.35">
      <c r="E46" s="4">
        <v>6</v>
      </c>
      <c r="F46" s="4">
        <v>8484675.4298100006</v>
      </c>
      <c r="G46" s="4" t="s">
        <v>4</v>
      </c>
      <c r="H46" s="5">
        <f t="shared" si="26"/>
        <v>8.4846754298100002</v>
      </c>
      <c r="I46" s="5">
        <f t="shared" si="27"/>
        <v>35.424891949140765</v>
      </c>
      <c r="J46" s="2"/>
      <c r="K46" s="3"/>
      <c r="L46" s="3"/>
      <c r="M46" s="3"/>
      <c r="N46" s="6"/>
      <c r="O46" s="6"/>
      <c r="P46" s="2"/>
      <c r="Q46" s="3"/>
      <c r="R46" s="3"/>
      <c r="S46" s="3"/>
      <c r="T46" s="6"/>
      <c r="U46" s="6"/>
    </row>
    <row r="47" spans="5:36" x14ac:dyDescent="0.35">
      <c r="E47" s="4">
        <v>3</v>
      </c>
      <c r="F47" s="4">
        <v>130581.878019</v>
      </c>
      <c r="G47" s="4" t="s">
        <v>1</v>
      </c>
      <c r="H47" s="5">
        <f t="shared" si="26"/>
        <v>0.13058187801900001</v>
      </c>
      <c r="I47" s="5">
        <f t="shared" si="27"/>
        <v>0.54520045670651462</v>
      </c>
      <c r="J47" s="2"/>
      <c r="K47" s="3"/>
      <c r="L47" s="3"/>
      <c r="M47" s="3"/>
      <c r="N47" s="6"/>
      <c r="O47" s="6"/>
      <c r="P47" s="2"/>
      <c r="Q47" s="3"/>
      <c r="R47" s="3"/>
      <c r="S47" s="3"/>
      <c r="T47" s="6"/>
      <c r="U47" s="6"/>
    </row>
    <row r="48" spans="5:36" x14ac:dyDescent="0.35">
      <c r="E48" s="4" t="s">
        <v>8</v>
      </c>
      <c r="F48" s="5">
        <f>SUM(F42:F47)</f>
        <v>23951168.127743002</v>
      </c>
      <c r="G48" s="4" t="s">
        <v>8</v>
      </c>
      <c r="H48" s="5">
        <f>SUM(H42:H47)</f>
        <v>23.951168127743003</v>
      </c>
      <c r="I48" s="5">
        <f t="shared" si="27"/>
        <v>100</v>
      </c>
      <c r="J48" s="2"/>
      <c r="K48" s="3"/>
      <c r="L48" s="6"/>
      <c r="M48" s="3"/>
      <c r="N48" s="6"/>
      <c r="O48" s="6"/>
      <c r="P48" s="2"/>
      <c r="Q48" s="3"/>
      <c r="R48" s="6"/>
      <c r="S48" s="3"/>
      <c r="T48" s="6"/>
      <c r="U48" s="6"/>
    </row>
    <row r="49" spans="5:21" x14ac:dyDescent="0.35">
      <c r="E49" s="4"/>
      <c r="F49" s="5"/>
      <c r="G49" s="4"/>
      <c r="H49" s="5"/>
      <c r="I49" s="5"/>
      <c r="J49" s="2"/>
      <c r="K49" s="3"/>
      <c r="L49" s="6"/>
      <c r="M49" s="3"/>
      <c r="N49" s="6"/>
      <c r="O49" s="6"/>
      <c r="P49" s="2"/>
      <c r="Q49" s="3"/>
      <c r="R49" s="6"/>
      <c r="S49" s="3"/>
      <c r="T49" s="6"/>
      <c r="U49" s="6"/>
    </row>
    <row r="50" spans="5:21" x14ac:dyDescent="0.35">
      <c r="E50" s="4"/>
      <c r="F50" s="4"/>
      <c r="G50" s="4"/>
      <c r="H50" s="4"/>
      <c r="I50" s="4"/>
      <c r="J50" s="2"/>
      <c r="K50" s="3"/>
      <c r="L50" s="3"/>
      <c r="M50" s="3"/>
      <c r="N50" s="3"/>
      <c r="O50" s="3"/>
      <c r="P50" s="2"/>
      <c r="Q50" s="3"/>
      <c r="R50" s="3"/>
      <c r="S50" s="3"/>
      <c r="T50" s="3"/>
      <c r="U50" s="3"/>
    </row>
    <row r="51" spans="5:21" x14ac:dyDescent="0.35">
      <c r="E51" s="4"/>
      <c r="F51" s="5"/>
      <c r="G51" s="4"/>
      <c r="H51" s="5"/>
      <c r="I51" s="4"/>
      <c r="J51" s="2"/>
      <c r="K51" s="3"/>
      <c r="L51" s="6"/>
      <c r="M51" s="3"/>
      <c r="N51" s="6"/>
      <c r="O51" s="3"/>
      <c r="P51" s="2"/>
      <c r="Q51" s="3"/>
      <c r="R51" s="6"/>
      <c r="S51" s="3"/>
      <c r="T51" s="6"/>
      <c r="U51" s="3"/>
    </row>
  </sheetData>
  <mergeCells count="12">
    <mergeCell ref="E1:I1"/>
    <mergeCell ref="Q1:U1"/>
    <mergeCell ref="E14:I14"/>
    <mergeCell ref="Q14:U14"/>
    <mergeCell ref="E27:I27"/>
    <mergeCell ref="Q27:U27"/>
    <mergeCell ref="X26:AD26"/>
    <mergeCell ref="E40:I40"/>
    <mergeCell ref="K40:O40"/>
    <mergeCell ref="Q40:U40"/>
    <mergeCell ref="K32:O34"/>
    <mergeCell ref="K22:O31"/>
  </mergeCells>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Catchments</vt:lpstr>
      <vt:lpstr>New_land_use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Sartori</dc:creator>
  <cp:lastModifiedBy>Erik Sartori Jeunon Gontijo</cp:lastModifiedBy>
  <dcterms:created xsi:type="dcterms:W3CDTF">2018-05-25T09:41:59Z</dcterms:created>
  <dcterms:modified xsi:type="dcterms:W3CDTF">2019-11-07T18:28:31Z</dcterms:modified>
</cp:coreProperties>
</file>