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c3b8555b1edc3d2/Área de Trabalho/ARQUIVOS/Documents/Documents/Unesp/PDF/Artigos sendo escritos/Oesophagostomum/R1/"/>
    </mc:Choice>
  </mc:AlternateContent>
  <xr:revisionPtr revIDLastSave="347" documentId="11_B747EE2119532800AC8D4341A56686E0B0B5351B" xr6:coauthVersionLast="47" xr6:coauthVersionMax="47" xr10:uidLastSave="{362CE2CB-2970-4248-B9A7-E47A49F46B35}"/>
  <bookViews>
    <workbookView xWindow="-108" yWindow="-108" windowWidth="23256" windowHeight="12456" tabRatio="851" activeTab="2" xr2:uid="{00000000-000D-0000-FFFF-FFFF00000000}"/>
  </bookViews>
  <sheets>
    <sheet name="Table S1. EPG-Oeso" sheetId="11" r:id="rId1"/>
    <sheet name="Table S2.Weight and Worm burden" sheetId="12" r:id="rId2"/>
    <sheet name="Table S3. Histopatho. and IHC" sheetId="13" r:id="rId3"/>
  </sheets>
  <definedNames>
    <definedName name="_xlnm._FilterDatabase" localSheetId="0" hidden="1">'Table S1. EPG-Oeso'!$A$1:$BF$24</definedName>
    <definedName name="_xlnm._FilterDatabase" localSheetId="1" hidden="1">'Table S2.Weight and Worm burden'!$A$2:$K$25</definedName>
    <definedName name="_xlnm._FilterDatabase" localSheetId="2" hidden="1">'Table S3. Histopatho. and IHC'!$A$1:$G$18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2" l="1"/>
  <c r="K24" i="12"/>
  <c r="K23" i="12"/>
  <c r="K22" i="12"/>
  <c r="K13" i="12"/>
  <c r="K12" i="12"/>
  <c r="K11" i="12"/>
  <c r="K10" i="12"/>
  <c r="K21" i="12"/>
  <c r="K20" i="12"/>
  <c r="K19" i="12"/>
  <c r="K18" i="12"/>
  <c r="K9" i="12"/>
  <c r="K8" i="12"/>
  <c r="K7" i="12"/>
  <c r="K17" i="12"/>
  <c r="K16" i="12"/>
  <c r="K15" i="12"/>
  <c r="K14" i="12"/>
  <c r="K6" i="12"/>
  <c r="K5" i="12"/>
  <c r="K4" i="12"/>
  <c r="K3" i="12"/>
  <c r="E14" i="11" l="1"/>
  <c r="BE13" i="11" l="1"/>
  <c r="BF13" i="11" s="1"/>
  <c r="BA13" i="11"/>
  <c r="BB13" i="11" s="1"/>
  <c r="AW13" i="11"/>
  <c r="AX13" i="11" s="1"/>
  <c r="AS13" i="11"/>
  <c r="AT13" i="11" s="1"/>
  <c r="AO13" i="11"/>
  <c r="AP13" i="11" s="1"/>
  <c r="AK13" i="11"/>
  <c r="AL13" i="11" s="1"/>
  <c r="AG13" i="11"/>
  <c r="AH13" i="11" s="1"/>
  <c r="AC13" i="11"/>
  <c r="AD13" i="11" s="1"/>
  <c r="Y13" i="11"/>
  <c r="Z13" i="11" s="1"/>
  <c r="U13" i="11"/>
  <c r="V13" i="11" s="1"/>
  <c r="Q13" i="11"/>
  <c r="R13" i="11" s="1"/>
  <c r="M13" i="11"/>
  <c r="N13" i="11" s="1"/>
  <c r="I13" i="11"/>
  <c r="J13" i="11" s="1"/>
  <c r="E13" i="11"/>
  <c r="F13" i="11" s="1"/>
  <c r="BE12" i="11"/>
  <c r="BF12" i="11" s="1"/>
  <c r="BA12" i="11"/>
  <c r="BB12" i="11" s="1"/>
  <c r="AW12" i="11"/>
  <c r="AX12" i="11" s="1"/>
  <c r="AS12" i="11"/>
  <c r="AT12" i="11" s="1"/>
  <c r="AO12" i="11"/>
  <c r="AP12" i="11" s="1"/>
  <c r="AK12" i="11"/>
  <c r="AL12" i="11" s="1"/>
  <c r="AG12" i="11"/>
  <c r="AH12" i="11" s="1"/>
  <c r="AC12" i="11"/>
  <c r="AD12" i="11" s="1"/>
  <c r="Y12" i="11"/>
  <c r="Z12" i="11" s="1"/>
  <c r="U12" i="11"/>
  <c r="V12" i="11" s="1"/>
  <c r="Q12" i="11"/>
  <c r="R12" i="11" s="1"/>
  <c r="M12" i="11"/>
  <c r="N12" i="11" s="1"/>
  <c r="I12" i="11"/>
  <c r="J12" i="11" s="1"/>
  <c r="E12" i="11"/>
  <c r="F12" i="11" s="1"/>
  <c r="BE11" i="11"/>
  <c r="BF11" i="11" s="1"/>
  <c r="BA11" i="11"/>
  <c r="BB11" i="11" s="1"/>
  <c r="AW11" i="11"/>
  <c r="AX11" i="11" s="1"/>
  <c r="AS11" i="11"/>
  <c r="AT11" i="11" s="1"/>
  <c r="AO11" i="11"/>
  <c r="AP11" i="11" s="1"/>
  <c r="AK11" i="11"/>
  <c r="AL11" i="11" s="1"/>
  <c r="AG11" i="11"/>
  <c r="AH11" i="11" s="1"/>
  <c r="AC11" i="11"/>
  <c r="AD11" i="11" s="1"/>
  <c r="Y11" i="11"/>
  <c r="Z11" i="11" s="1"/>
  <c r="U11" i="11"/>
  <c r="V11" i="11" s="1"/>
  <c r="Q11" i="11"/>
  <c r="R11" i="11" s="1"/>
  <c r="M11" i="11"/>
  <c r="N11" i="11" s="1"/>
  <c r="I11" i="11"/>
  <c r="J11" i="11" s="1"/>
  <c r="E11" i="11"/>
  <c r="F11" i="11" s="1"/>
  <c r="BE10" i="11"/>
  <c r="BF10" i="11" s="1"/>
  <c r="BA10" i="11"/>
  <c r="BB10" i="11" s="1"/>
  <c r="AW10" i="11"/>
  <c r="AX10" i="11" s="1"/>
  <c r="AS10" i="11"/>
  <c r="AT10" i="11" s="1"/>
  <c r="AO10" i="11"/>
  <c r="AP10" i="11" s="1"/>
  <c r="AK10" i="11"/>
  <c r="AL10" i="11" s="1"/>
  <c r="AG10" i="11"/>
  <c r="AH10" i="11" s="1"/>
  <c r="AC10" i="11"/>
  <c r="AD10" i="11" s="1"/>
  <c r="Y10" i="11"/>
  <c r="Z10" i="11" s="1"/>
  <c r="U10" i="11"/>
  <c r="V10" i="11" s="1"/>
  <c r="Q10" i="11"/>
  <c r="R10" i="11" s="1"/>
  <c r="M10" i="11"/>
  <c r="N10" i="11" s="1"/>
  <c r="I10" i="11"/>
  <c r="J10" i="11" s="1"/>
  <c r="E10" i="11"/>
  <c r="BE24" i="11"/>
  <c r="BF24" i="11" s="1"/>
  <c r="BA24" i="11"/>
  <c r="BB24" i="11" s="1"/>
  <c r="AW24" i="11"/>
  <c r="AX24" i="11" s="1"/>
  <c r="AS24" i="11"/>
  <c r="AT24" i="11" s="1"/>
  <c r="AO24" i="11"/>
  <c r="AP24" i="11" s="1"/>
  <c r="AK24" i="11"/>
  <c r="AL24" i="11" s="1"/>
  <c r="AG24" i="11"/>
  <c r="AH24" i="11" s="1"/>
  <c r="AC24" i="11"/>
  <c r="AD24" i="11" s="1"/>
  <c r="Y24" i="11"/>
  <c r="Z24" i="11" s="1"/>
  <c r="U24" i="11"/>
  <c r="V24" i="11" s="1"/>
  <c r="Q24" i="11"/>
  <c r="R24" i="11" s="1"/>
  <c r="M24" i="11"/>
  <c r="N24" i="11" s="1"/>
  <c r="I24" i="11"/>
  <c r="J24" i="11" s="1"/>
  <c r="E24" i="11"/>
  <c r="F24" i="11" s="1"/>
  <c r="BE23" i="11"/>
  <c r="BF23" i="11" s="1"/>
  <c r="BA23" i="11"/>
  <c r="AW23" i="11"/>
  <c r="AX23" i="11" s="1"/>
  <c r="AS23" i="11"/>
  <c r="AT23" i="11" s="1"/>
  <c r="AO23" i="11"/>
  <c r="AP23" i="11" s="1"/>
  <c r="AK23" i="11"/>
  <c r="AL23" i="11" s="1"/>
  <c r="AG23" i="11"/>
  <c r="AH23" i="11" s="1"/>
  <c r="AC23" i="11"/>
  <c r="AD23" i="11" s="1"/>
  <c r="Y23" i="11"/>
  <c r="Z23" i="11" s="1"/>
  <c r="U23" i="11"/>
  <c r="V23" i="11" s="1"/>
  <c r="Q23" i="11"/>
  <c r="R23" i="11" s="1"/>
  <c r="M23" i="11"/>
  <c r="N23" i="11" s="1"/>
  <c r="I23" i="11"/>
  <c r="J23" i="11" s="1"/>
  <c r="E23" i="11"/>
  <c r="F23" i="11" s="1"/>
  <c r="BE22" i="11"/>
  <c r="BF22" i="11" s="1"/>
  <c r="BA22" i="11"/>
  <c r="BB22" i="11" s="1"/>
  <c r="AW22" i="11"/>
  <c r="AX22" i="11" s="1"/>
  <c r="AS22" i="11"/>
  <c r="AO22" i="11"/>
  <c r="AP22" i="11" s="1"/>
  <c r="AK22" i="11"/>
  <c r="AL22" i="11" s="1"/>
  <c r="AG22" i="11"/>
  <c r="AH22" i="11" s="1"/>
  <c r="AC22" i="11"/>
  <c r="Y22" i="11"/>
  <c r="Z22" i="11" s="1"/>
  <c r="U22" i="11"/>
  <c r="V22" i="11" s="1"/>
  <c r="Q22" i="11"/>
  <c r="R22" i="11" s="1"/>
  <c r="M22" i="11"/>
  <c r="N22" i="11" s="1"/>
  <c r="I22" i="11"/>
  <c r="J22" i="11" s="1"/>
  <c r="E22" i="11"/>
  <c r="F22" i="11" s="1"/>
  <c r="BE21" i="11"/>
  <c r="BA21" i="11"/>
  <c r="BB21" i="11" s="1"/>
  <c r="AW21" i="11"/>
  <c r="AX21" i="11" s="1"/>
  <c r="AS21" i="11"/>
  <c r="AT21" i="11" s="1"/>
  <c r="AO21" i="11"/>
  <c r="AK21" i="11"/>
  <c r="AG21" i="11"/>
  <c r="AC21" i="11"/>
  <c r="AD21" i="11" s="1"/>
  <c r="Y21" i="11"/>
  <c r="Z21" i="11" s="1"/>
  <c r="U21" i="11"/>
  <c r="V21" i="11" s="1"/>
  <c r="Q21" i="11"/>
  <c r="R21" i="11" s="1"/>
  <c r="M21" i="11"/>
  <c r="N21" i="11" s="1"/>
  <c r="I21" i="11"/>
  <c r="E21" i="11"/>
  <c r="BE9" i="11"/>
  <c r="BF9" i="11" s="1"/>
  <c r="BA9" i="11"/>
  <c r="BB9" i="11" s="1"/>
  <c r="AW9" i="11"/>
  <c r="AX9" i="11" s="1"/>
  <c r="AS9" i="11"/>
  <c r="AT9" i="11" s="1"/>
  <c r="AO9" i="11"/>
  <c r="AP9" i="11" s="1"/>
  <c r="AK9" i="11"/>
  <c r="AL9" i="11" s="1"/>
  <c r="AG9" i="11"/>
  <c r="AH9" i="11" s="1"/>
  <c r="AC9" i="11"/>
  <c r="AD9" i="11" s="1"/>
  <c r="Y9" i="11"/>
  <c r="Z9" i="11" s="1"/>
  <c r="U9" i="11"/>
  <c r="V9" i="11" s="1"/>
  <c r="Q9" i="11"/>
  <c r="R9" i="11" s="1"/>
  <c r="M9" i="11"/>
  <c r="N9" i="11" s="1"/>
  <c r="I9" i="11"/>
  <c r="J9" i="11" s="1"/>
  <c r="E9" i="11"/>
  <c r="F9" i="11" s="1"/>
  <c r="BE8" i="11"/>
  <c r="BF8" i="11" s="1"/>
  <c r="BA8" i="11"/>
  <c r="BB8" i="11" s="1"/>
  <c r="AW8" i="11"/>
  <c r="AX8" i="11" s="1"/>
  <c r="AS8" i="11"/>
  <c r="AT8" i="11" s="1"/>
  <c r="AO8" i="11"/>
  <c r="AP8" i="11" s="1"/>
  <c r="AK8" i="11"/>
  <c r="AL8" i="11" s="1"/>
  <c r="AG8" i="11"/>
  <c r="AH8" i="11" s="1"/>
  <c r="AC8" i="11"/>
  <c r="AD8" i="11" s="1"/>
  <c r="Y8" i="11"/>
  <c r="Z8" i="11" s="1"/>
  <c r="U8" i="11"/>
  <c r="V8" i="11" s="1"/>
  <c r="Q8" i="11"/>
  <c r="R8" i="11" s="1"/>
  <c r="M8" i="11"/>
  <c r="N8" i="11" s="1"/>
  <c r="I8" i="11"/>
  <c r="J8" i="11" s="1"/>
  <c r="E8" i="11"/>
  <c r="F8" i="11" s="1"/>
  <c r="BE7" i="11"/>
  <c r="BF7" i="11" s="1"/>
  <c r="BA7" i="11"/>
  <c r="BB7" i="11" s="1"/>
  <c r="AW7" i="11"/>
  <c r="AX7" i="11" s="1"/>
  <c r="AS7" i="11"/>
  <c r="AT7" i="11" s="1"/>
  <c r="AO7" i="11"/>
  <c r="AP7" i="11" s="1"/>
  <c r="AK7" i="11"/>
  <c r="AL7" i="11" s="1"/>
  <c r="AG7" i="11"/>
  <c r="AH7" i="11" s="1"/>
  <c r="AC7" i="11"/>
  <c r="AD7" i="11" s="1"/>
  <c r="Y7" i="11"/>
  <c r="Z7" i="11" s="1"/>
  <c r="U7" i="11"/>
  <c r="V7" i="11" s="1"/>
  <c r="Q7" i="11"/>
  <c r="R7" i="11" s="1"/>
  <c r="M7" i="11"/>
  <c r="N7" i="11" s="1"/>
  <c r="I7" i="11"/>
  <c r="J7" i="11" s="1"/>
  <c r="E7" i="11"/>
  <c r="F7" i="11" s="1"/>
  <c r="BE6" i="11"/>
  <c r="BF6" i="11" s="1"/>
  <c r="BA6" i="11"/>
  <c r="BB6" i="11" s="1"/>
  <c r="AW6" i="11"/>
  <c r="AX6" i="11" s="1"/>
  <c r="AS6" i="11"/>
  <c r="AT6" i="11" s="1"/>
  <c r="AO6" i="11"/>
  <c r="AP6" i="11" s="1"/>
  <c r="AK6" i="11"/>
  <c r="AL6" i="11" s="1"/>
  <c r="AG6" i="11"/>
  <c r="AH6" i="11" s="1"/>
  <c r="AC6" i="11"/>
  <c r="AD6" i="11" s="1"/>
  <c r="Y6" i="11"/>
  <c r="Z6" i="11" s="1"/>
  <c r="U6" i="11"/>
  <c r="V6" i="11" s="1"/>
  <c r="Q6" i="11"/>
  <c r="R6" i="11" s="1"/>
  <c r="M6" i="11"/>
  <c r="N6" i="11" s="1"/>
  <c r="I6" i="11"/>
  <c r="J6" i="11" s="1"/>
  <c r="E6" i="11"/>
  <c r="F6" i="11" s="1"/>
  <c r="BE20" i="11"/>
  <c r="BF20" i="11" s="1"/>
  <c r="BA20" i="11"/>
  <c r="BB20" i="11" s="1"/>
  <c r="AW20" i="11"/>
  <c r="AX20" i="11" s="1"/>
  <c r="AS20" i="11"/>
  <c r="AT20" i="11" s="1"/>
  <c r="AO20" i="11"/>
  <c r="AP20" i="11" s="1"/>
  <c r="AK20" i="11"/>
  <c r="AL20" i="11" s="1"/>
  <c r="AG20" i="11"/>
  <c r="AH20" i="11" s="1"/>
  <c r="AC20" i="11"/>
  <c r="AD20" i="11" s="1"/>
  <c r="Y20" i="11"/>
  <c r="Z20" i="11" s="1"/>
  <c r="U20" i="11"/>
  <c r="V20" i="11" s="1"/>
  <c r="Q20" i="11"/>
  <c r="R20" i="11" s="1"/>
  <c r="M20" i="11"/>
  <c r="N20" i="11" s="1"/>
  <c r="I20" i="11"/>
  <c r="J20" i="11" s="1"/>
  <c r="E20" i="11"/>
  <c r="F20" i="11" s="1"/>
  <c r="BE19" i="11"/>
  <c r="BA19" i="11"/>
  <c r="BB19" i="11" s="1"/>
  <c r="AW19" i="11"/>
  <c r="AX19" i="11" s="1"/>
  <c r="AS19" i="11"/>
  <c r="AT19" i="11" s="1"/>
  <c r="AO19" i="11"/>
  <c r="AP19" i="11" s="1"/>
  <c r="AK19" i="11"/>
  <c r="AL19" i="11" s="1"/>
  <c r="AG19" i="11"/>
  <c r="AH19" i="11" s="1"/>
  <c r="AC19" i="11"/>
  <c r="AD19" i="11" s="1"/>
  <c r="Y19" i="11"/>
  <c r="Z19" i="11" s="1"/>
  <c r="U19" i="11"/>
  <c r="V19" i="11" s="1"/>
  <c r="Q19" i="11"/>
  <c r="R19" i="11" s="1"/>
  <c r="M19" i="11"/>
  <c r="N19" i="11" s="1"/>
  <c r="I19" i="11"/>
  <c r="J19" i="11" s="1"/>
  <c r="E19" i="11"/>
  <c r="F19" i="11" s="1"/>
  <c r="BE18" i="11"/>
  <c r="BA18" i="11"/>
  <c r="BB18" i="11" s="1"/>
  <c r="AW18" i="11"/>
  <c r="AX18" i="11" s="1"/>
  <c r="AS18" i="11"/>
  <c r="AT18" i="11" s="1"/>
  <c r="AO18" i="11"/>
  <c r="AK18" i="11"/>
  <c r="AL18" i="11" s="1"/>
  <c r="AG18" i="11"/>
  <c r="AC18" i="11"/>
  <c r="Y18" i="11"/>
  <c r="U18" i="11"/>
  <c r="V18" i="11" s="1"/>
  <c r="Q18" i="11"/>
  <c r="M18" i="11"/>
  <c r="I18" i="11"/>
  <c r="E18" i="11"/>
  <c r="F18" i="11" s="1"/>
  <c r="BE5" i="11"/>
  <c r="BF5" i="11" s="1"/>
  <c r="BA5" i="11"/>
  <c r="BB5" i="11" s="1"/>
  <c r="AW5" i="11"/>
  <c r="AX5" i="11" s="1"/>
  <c r="AS5" i="11"/>
  <c r="AT5" i="11" s="1"/>
  <c r="AO5" i="11"/>
  <c r="AP5" i="11" s="1"/>
  <c r="AK5" i="11"/>
  <c r="AL5" i="11" s="1"/>
  <c r="AG5" i="11"/>
  <c r="AH5" i="11" s="1"/>
  <c r="AC5" i="11"/>
  <c r="AD5" i="11" s="1"/>
  <c r="Y5" i="11"/>
  <c r="Z5" i="11" s="1"/>
  <c r="U5" i="11"/>
  <c r="V5" i="11" s="1"/>
  <c r="Q5" i="11"/>
  <c r="R5" i="11" s="1"/>
  <c r="M5" i="11"/>
  <c r="N5" i="11" s="1"/>
  <c r="I5" i="11"/>
  <c r="J5" i="11" s="1"/>
  <c r="E5" i="11"/>
  <c r="F5" i="11" s="1"/>
  <c r="BE4" i="11"/>
  <c r="BF4" i="11" s="1"/>
  <c r="BA4" i="11"/>
  <c r="BB4" i="11" s="1"/>
  <c r="AW4" i="11"/>
  <c r="AX4" i="11" s="1"/>
  <c r="AS4" i="11"/>
  <c r="AT4" i="11" s="1"/>
  <c r="AO4" i="11"/>
  <c r="AP4" i="11" s="1"/>
  <c r="AK4" i="11"/>
  <c r="AL4" i="11" s="1"/>
  <c r="AG4" i="11"/>
  <c r="AH4" i="11" s="1"/>
  <c r="AC4" i="11"/>
  <c r="AD4" i="11" s="1"/>
  <c r="Y4" i="11"/>
  <c r="Z4" i="11" s="1"/>
  <c r="U4" i="11"/>
  <c r="V4" i="11" s="1"/>
  <c r="Q4" i="11"/>
  <c r="R4" i="11" s="1"/>
  <c r="M4" i="11"/>
  <c r="N4" i="11" s="1"/>
  <c r="I4" i="11"/>
  <c r="J4" i="11" s="1"/>
  <c r="E4" i="11"/>
  <c r="F4" i="11" s="1"/>
  <c r="BE3" i="11"/>
  <c r="BF3" i="11" s="1"/>
  <c r="BA3" i="11"/>
  <c r="BB3" i="11" s="1"/>
  <c r="AW3" i="11"/>
  <c r="AX3" i="11" s="1"/>
  <c r="AS3" i="11"/>
  <c r="AT3" i="11" s="1"/>
  <c r="AO3" i="11"/>
  <c r="AP3" i="11" s="1"/>
  <c r="AK3" i="11"/>
  <c r="AL3" i="11" s="1"/>
  <c r="AG3" i="11"/>
  <c r="AH3" i="11" s="1"/>
  <c r="AC3" i="11"/>
  <c r="AD3" i="11" s="1"/>
  <c r="Y3" i="11"/>
  <c r="Z3" i="11" s="1"/>
  <c r="U3" i="11"/>
  <c r="Q3" i="11"/>
  <c r="R3" i="11" s="1"/>
  <c r="M3" i="11"/>
  <c r="N3" i="11" s="1"/>
  <c r="I3" i="11"/>
  <c r="J3" i="11" s="1"/>
  <c r="E3" i="11"/>
  <c r="F3" i="11" s="1"/>
  <c r="BE2" i="11"/>
  <c r="BA2" i="11"/>
  <c r="AW2" i="11"/>
  <c r="AS2" i="11"/>
  <c r="AO2" i="11"/>
  <c r="AK2" i="11"/>
  <c r="AG2" i="11"/>
  <c r="AC2" i="11"/>
  <c r="Y2" i="11"/>
  <c r="U2" i="11"/>
  <c r="Q2" i="11"/>
  <c r="R2" i="11" s="1"/>
  <c r="M2" i="11"/>
  <c r="N2" i="11" s="1"/>
  <c r="I2" i="11"/>
  <c r="J2" i="11" s="1"/>
  <c r="E2" i="11"/>
  <c r="F2" i="11" s="1"/>
  <c r="BE17" i="11"/>
  <c r="BF17" i="11" s="1"/>
  <c r="BA17" i="11"/>
  <c r="BB17" i="11" s="1"/>
  <c r="AW17" i="11"/>
  <c r="AX17" i="11" s="1"/>
  <c r="AS17" i="11"/>
  <c r="AT17" i="11" s="1"/>
  <c r="AO17" i="11"/>
  <c r="AP17" i="11" s="1"/>
  <c r="AK17" i="11"/>
  <c r="AL17" i="11" s="1"/>
  <c r="AG17" i="11"/>
  <c r="AH17" i="11" s="1"/>
  <c r="AC17" i="11"/>
  <c r="AD17" i="11" s="1"/>
  <c r="Y17" i="11"/>
  <c r="Z17" i="11" s="1"/>
  <c r="U17" i="11"/>
  <c r="V17" i="11" s="1"/>
  <c r="Q17" i="11"/>
  <c r="R17" i="11" s="1"/>
  <c r="M17" i="11"/>
  <c r="N17" i="11" s="1"/>
  <c r="I17" i="11"/>
  <c r="J17" i="11" s="1"/>
  <c r="E17" i="11"/>
  <c r="F17" i="11" s="1"/>
  <c r="BE16" i="11"/>
  <c r="BF16" i="11" s="1"/>
  <c r="BA16" i="11"/>
  <c r="BB16" i="11" s="1"/>
  <c r="AW16" i="11"/>
  <c r="AX16" i="11" s="1"/>
  <c r="AS16" i="11"/>
  <c r="AT16" i="11" s="1"/>
  <c r="AO16" i="11"/>
  <c r="AP16" i="11" s="1"/>
  <c r="AK16" i="11"/>
  <c r="AL16" i="11" s="1"/>
  <c r="AG16" i="11"/>
  <c r="AH16" i="11" s="1"/>
  <c r="AC16" i="11"/>
  <c r="AD16" i="11" s="1"/>
  <c r="Y16" i="11"/>
  <c r="Z16" i="11" s="1"/>
  <c r="U16" i="11"/>
  <c r="V16" i="11" s="1"/>
  <c r="Q16" i="11"/>
  <c r="R16" i="11" s="1"/>
  <c r="M16" i="11"/>
  <c r="N16" i="11" s="1"/>
  <c r="I16" i="11"/>
  <c r="J16" i="11" s="1"/>
  <c r="E16" i="11"/>
  <c r="F16" i="11" s="1"/>
  <c r="BE15" i="11"/>
  <c r="BF15" i="11" s="1"/>
  <c r="BA15" i="11"/>
  <c r="BB15" i="11" s="1"/>
  <c r="AW15" i="11"/>
  <c r="AX15" i="11" s="1"/>
  <c r="AS15" i="11"/>
  <c r="AT15" i="11" s="1"/>
  <c r="AO15" i="11"/>
  <c r="AP15" i="11" s="1"/>
  <c r="AK15" i="11"/>
  <c r="AL15" i="11" s="1"/>
  <c r="AG15" i="11"/>
  <c r="AH15" i="11" s="1"/>
  <c r="AC15" i="11"/>
  <c r="AD15" i="11" s="1"/>
  <c r="Y15" i="11"/>
  <c r="Z15" i="11" s="1"/>
  <c r="U15" i="11"/>
  <c r="Q15" i="11"/>
  <c r="M15" i="11"/>
  <c r="N15" i="11" s="1"/>
  <c r="I15" i="11"/>
  <c r="J15" i="11" s="1"/>
  <c r="E15" i="11"/>
  <c r="F15" i="11" s="1"/>
  <c r="BE14" i="11"/>
  <c r="BA14" i="11"/>
  <c r="AW14" i="11"/>
  <c r="AS14" i="11"/>
  <c r="AO14" i="11"/>
  <c r="AK14" i="11"/>
  <c r="AG14" i="11"/>
  <c r="AC14" i="11"/>
  <c r="Y14" i="11"/>
  <c r="U14" i="11"/>
  <c r="Q14" i="11"/>
  <c r="F31" i="11" s="1"/>
  <c r="M14" i="11"/>
  <c r="I14" i="11"/>
  <c r="D31" i="11" s="1"/>
  <c r="E29" i="11" l="1"/>
  <c r="L31" i="11"/>
  <c r="L30" i="11"/>
  <c r="AP2" i="11"/>
  <c r="L29" i="11"/>
  <c r="L28" i="11"/>
  <c r="E31" i="11"/>
  <c r="AT14" i="11"/>
  <c r="M30" i="11"/>
  <c r="M31" i="11"/>
  <c r="AT2" i="11"/>
  <c r="M29" i="11"/>
  <c r="M28" i="11"/>
  <c r="D28" i="11"/>
  <c r="F28" i="11"/>
  <c r="AD2" i="11"/>
  <c r="I29" i="11"/>
  <c r="I28" i="11"/>
  <c r="E28" i="11"/>
  <c r="AH2" i="11"/>
  <c r="J29" i="11"/>
  <c r="J28" i="11"/>
  <c r="AL14" i="11"/>
  <c r="K31" i="11"/>
  <c r="K30" i="11"/>
  <c r="AL2" i="11"/>
  <c r="K29" i="11"/>
  <c r="K28" i="11"/>
  <c r="E30" i="11"/>
  <c r="N31" i="11"/>
  <c r="N30" i="11"/>
  <c r="AX2" i="11"/>
  <c r="N29" i="11"/>
  <c r="N28" i="11"/>
  <c r="D29" i="11"/>
  <c r="F29" i="11"/>
  <c r="D30" i="11"/>
  <c r="F30" i="11"/>
  <c r="AD14" i="11"/>
  <c r="I31" i="11"/>
  <c r="I30" i="11"/>
  <c r="AH14" i="11"/>
  <c r="J31" i="11"/>
  <c r="J30" i="11"/>
  <c r="C31" i="11"/>
  <c r="V14" i="11"/>
  <c r="G31" i="11"/>
  <c r="G30" i="11"/>
  <c r="BB14" i="11"/>
  <c r="O31" i="11"/>
  <c r="O30" i="11"/>
  <c r="V2" i="11"/>
  <c r="G29" i="11"/>
  <c r="G28" i="11"/>
  <c r="BB2" i="11"/>
  <c r="O29" i="11"/>
  <c r="O28" i="11"/>
  <c r="H31" i="11"/>
  <c r="H30" i="11"/>
  <c r="P31" i="11"/>
  <c r="P30" i="11"/>
  <c r="Z2" i="11"/>
  <c r="H29" i="11"/>
  <c r="H28" i="11"/>
  <c r="BF2" i="11"/>
  <c r="P29" i="11"/>
  <c r="P28" i="11"/>
  <c r="C29" i="11"/>
  <c r="C28" i="11"/>
  <c r="C30" i="11"/>
  <c r="R14" i="11"/>
  <c r="AX14" i="11"/>
  <c r="Z14" i="11"/>
  <c r="R15" i="11"/>
  <c r="AL21" i="11"/>
  <c r="AT22" i="11"/>
  <c r="BB23" i="11"/>
  <c r="N14" i="11"/>
  <c r="AD22" i="11"/>
  <c r="J14" i="11"/>
  <c r="BF14" i="11"/>
  <c r="V3" i="11"/>
  <c r="BF21" i="11"/>
  <c r="V15" i="11"/>
  <c r="AD18" i="11"/>
  <c r="N18" i="11"/>
  <c r="AH18" i="11"/>
  <c r="BF18" i="11"/>
  <c r="F21" i="11"/>
  <c r="AP14" i="11"/>
  <c r="Z18" i="11"/>
  <c r="F10" i="11"/>
  <c r="J18" i="11"/>
  <c r="BF19" i="11"/>
  <c r="AP21" i="11"/>
  <c r="F14" i="11"/>
  <c r="R18" i="11"/>
  <c r="AP18" i="11"/>
  <c r="J21" i="11"/>
  <c r="AH21" i="11"/>
</calcChain>
</file>

<file path=xl/sharedStrings.xml><?xml version="1.0" encoding="utf-8"?>
<sst xmlns="http://schemas.openxmlformats.org/spreadsheetml/2006/main" count="144" uniqueCount="79">
  <si>
    <t>Copro 14</t>
  </si>
  <si>
    <t>Copro 13</t>
  </si>
  <si>
    <t>Copro 12</t>
  </si>
  <si>
    <t>Copro 11</t>
  </si>
  <si>
    <t>Copro 10</t>
  </si>
  <si>
    <t>Copro 9</t>
  </si>
  <si>
    <t>Copro 8</t>
  </si>
  <si>
    <t>Copro 7</t>
  </si>
  <si>
    <t>Copro 6</t>
  </si>
  <si>
    <t>Copro 5</t>
  </si>
  <si>
    <t>Copro 4</t>
  </si>
  <si>
    <t>Copro 3</t>
  </si>
  <si>
    <t>Copro  2</t>
  </si>
  <si>
    <t>Copro 1</t>
  </si>
  <si>
    <t>Total EPG3</t>
  </si>
  <si>
    <t>Total EPG4</t>
  </si>
  <si>
    <t>Total EPG5</t>
  </si>
  <si>
    <t>Total EPG6</t>
  </si>
  <si>
    <t>Total EPG7</t>
  </si>
  <si>
    <t>Total EPG8</t>
  </si>
  <si>
    <t>Total EPG9</t>
  </si>
  <si>
    <t>Total EPG10</t>
  </si>
  <si>
    <t>Total EPG1</t>
  </si>
  <si>
    <t>Total EPG2</t>
  </si>
  <si>
    <t>Total EPG11</t>
  </si>
  <si>
    <t>Total EPG12</t>
  </si>
  <si>
    <t>Total EPG13</t>
  </si>
  <si>
    <t>Total EPG14</t>
  </si>
  <si>
    <t>Oesophag EPG-1</t>
  </si>
  <si>
    <t>Log Oesophag EPG-1</t>
  </si>
  <si>
    <t>Oesophag EPG- 2</t>
  </si>
  <si>
    <t>Log Oesophag EPG- 2</t>
  </si>
  <si>
    <t>Oesophag EPG-3</t>
  </si>
  <si>
    <t>Log Oesophag EPG-3</t>
  </si>
  <si>
    <t>Oesophag EPG-4</t>
  </si>
  <si>
    <t>Log Oesophag EPG-4</t>
  </si>
  <si>
    <t>Oesophag EPG-5</t>
  </si>
  <si>
    <t>Log Oesophag EPG-5</t>
  </si>
  <si>
    <t>Oesophag EPG-6</t>
  </si>
  <si>
    <t>Log Oesophag EPG-6</t>
  </si>
  <si>
    <t>Oesophag EPG-7</t>
  </si>
  <si>
    <t>Log Oesophag EPG-7</t>
  </si>
  <si>
    <t>Oesophag EPG-8</t>
  </si>
  <si>
    <t>Log Oesophag EPG-8</t>
  </si>
  <si>
    <t>Oesophag EPG-9</t>
  </si>
  <si>
    <t>Log Oesophag EPG-9</t>
  </si>
  <si>
    <t>Oesophag EPG-10</t>
  </si>
  <si>
    <t>Log Oesophag EPG-10</t>
  </si>
  <si>
    <t>Oesophag EPG- 11</t>
  </si>
  <si>
    <t>Log Oesophag EPG- 11</t>
  </si>
  <si>
    <t>Oesophag EPG-12</t>
  </si>
  <si>
    <t>Log Oesophag EPG-12</t>
  </si>
  <si>
    <t>Oesophag EPG- 13</t>
  </si>
  <si>
    <t>Log Oesophag EPG- 13</t>
  </si>
  <si>
    <t>Oesophag EPG-14</t>
  </si>
  <si>
    <t>Log Oesophag EPG-14</t>
  </si>
  <si>
    <t>Gender</t>
  </si>
  <si>
    <t>F</t>
  </si>
  <si>
    <t>M</t>
  </si>
  <si>
    <t>Male</t>
  </si>
  <si>
    <t>Female</t>
  </si>
  <si>
    <t>SE Female</t>
  </si>
  <si>
    <t>SE Male</t>
  </si>
  <si>
    <t>Early L4</t>
  </si>
  <si>
    <t>Female late L4</t>
  </si>
  <si>
    <t>Male late L4</t>
  </si>
  <si>
    <t>Female early L5</t>
  </si>
  <si>
    <t>Male early L5</t>
  </si>
  <si>
    <t>Adult Female</t>
  </si>
  <si>
    <t>Adult Male</t>
  </si>
  <si>
    <t>Final live Weight</t>
  </si>
  <si>
    <t>Animal</t>
  </si>
  <si>
    <t>Mucosal thickness (µm)</t>
  </si>
  <si>
    <r>
      <t>Eosinophils (cells/mm</t>
    </r>
    <r>
      <rPr>
        <b/>
        <vertAlign val="superscript"/>
        <sz val="11"/>
        <color rgb="FF000000"/>
        <rFont val="Palatino Linotype"/>
        <family val="1"/>
      </rPr>
      <t>2</t>
    </r>
    <r>
      <rPr>
        <b/>
        <sz val="11"/>
        <color rgb="FF000000"/>
        <rFont val="Palatino Linotype"/>
        <family val="1"/>
      </rPr>
      <t>)</t>
    </r>
  </si>
  <si>
    <r>
      <t>Mast cells (cells/mm</t>
    </r>
    <r>
      <rPr>
        <b/>
        <vertAlign val="superscript"/>
        <sz val="11"/>
        <color rgb="FF000000"/>
        <rFont val="Palatino Linotype"/>
        <family val="1"/>
      </rPr>
      <t>2</t>
    </r>
    <r>
      <rPr>
        <b/>
        <sz val="11"/>
        <color rgb="FF000000"/>
        <rFont val="Palatino Linotype"/>
        <family val="1"/>
      </rPr>
      <t>)</t>
    </r>
  </si>
  <si>
    <r>
      <t>CD3+ cells (cells/mm</t>
    </r>
    <r>
      <rPr>
        <b/>
        <vertAlign val="superscript"/>
        <sz val="11"/>
        <color rgb="FF000000"/>
        <rFont val="Palatino Linotype"/>
        <family val="1"/>
      </rPr>
      <t>2</t>
    </r>
    <r>
      <rPr>
        <b/>
        <sz val="11"/>
        <color rgb="FF000000"/>
        <rFont val="Palatino Linotype"/>
        <family val="1"/>
      </rPr>
      <t>)</t>
    </r>
  </si>
  <si>
    <r>
      <t>MHC II+ cells (cells/mm</t>
    </r>
    <r>
      <rPr>
        <b/>
        <vertAlign val="superscript"/>
        <sz val="11"/>
        <color rgb="FF000000"/>
        <rFont val="Palatino Linotype"/>
        <family val="1"/>
      </rPr>
      <t>2</t>
    </r>
    <r>
      <rPr>
        <b/>
        <sz val="11"/>
        <color rgb="FF000000"/>
        <rFont val="Palatino Linotype"/>
        <family val="1"/>
      </rPr>
      <t>)</t>
    </r>
  </si>
  <si>
    <t>Total Worm burden</t>
  </si>
  <si>
    <r>
      <rPr>
        <b/>
        <i/>
        <sz val="11"/>
        <color theme="1"/>
        <rFont val="Palatino Linotype"/>
        <family val="1"/>
      </rPr>
      <t>OESOPHAGOSTOMUM</t>
    </r>
    <r>
      <rPr>
        <b/>
        <sz val="11"/>
        <color theme="1"/>
        <rFont val="Palatino Linotype"/>
        <family val="1"/>
      </rPr>
      <t xml:space="preserve"> WORM BURDEN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</si>
</sst>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"/>
    <numFmt numFmtId="166" formatCode="0.0"/>
    <numFmt numFmtId="167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Palatino Linotype"/>
      <family val="1"/>
    </font>
    <font>
      <sz val="11"/>
      <name val="Palatino Linotype"/>
      <family val="1"/>
    </font>
    <font>
      <sz val="11"/>
      <color theme="1"/>
      <name val="Palatino Linotype"/>
      <family val="1"/>
    </font>
    <font>
      <b/>
      <sz val="11"/>
      <color rgb="FF000000"/>
      <name val="Palatino Linotype"/>
      <family val="1"/>
    </font>
    <font>
      <b/>
      <vertAlign val="superscript"/>
      <sz val="11"/>
      <color rgb="FF000000"/>
      <name val="Palatino Linotype"/>
      <family val="1"/>
    </font>
    <font>
      <b/>
      <sz val="11"/>
      <color theme="1"/>
      <name val="Palatino Linotype"/>
      <family val="1"/>
    </font>
    <font>
      <sz val="11"/>
      <color rgb="FF0070C0"/>
      <name val="Palatino Linotype"/>
      <family val="1"/>
    </font>
    <font>
      <sz val="11"/>
      <color rgb="FFFF0000"/>
      <name val="Palatino Linotype"/>
      <family val="1"/>
    </font>
    <font>
      <b/>
      <sz val="11"/>
      <color rgb="FF0070C0"/>
      <name val="Palatino Linotype"/>
      <family val="1"/>
    </font>
    <font>
      <b/>
      <sz val="11"/>
      <color rgb="FFFF0000"/>
      <name val="Palatino Linotype"/>
      <family val="1"/>
    </font>
    <font>
      <b/>
      <i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/>
    <xf numFmtId="16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0" xfId="0" applyFont="1"/>
    <xf numFmtId="1" fontId="3" fillId="0" borderId="8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5" fontId="10" fillId="0" borderId="0" xfId="0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165" fontId="1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568177872901829"/>
          <c:y val="0.1192080842474544"/>
          <c:w val="0.87600780552758795"/>
          <c:h val="0.6419774678042397"/>
        </c:manualLayout>
      </c:layout>
      <c:lineChart>
        <c:grouping val="standard"/>
        <c:varyColors val="0"/>
        <c:ser>
          <c:idx val="0"/>
          <c:order val="0"/>
          <c:tx>
            <c:strRef>
              <c:f>'Table S1. EPG-Oeso'!$B$28</c:f>
              <c:strCache>
                <c:ptCount val="1"/>
                <c:pt idx="0">
                  <c:v>Male</c:v>
                </c:pt>
              </c:strCache>
            </c:strRef>
          </c:tx>
          <c:spPr>
            <a:ln>
              <a:solidFill>
                <a:srgbClr val="2306C9"/>
              </a:solidFill>
            </a:ln>
          </c:spPr>
          <c:marker>
            <c:symbol val="circle"/>
            <c:size val="10"/>
            <c:spPr>
              <a:solidFill>
                <a:srgbClr val="2306C9"/>
              </a:solidFill>
              <a:ln>
                <a:solidFill>
                  <a:srgbClr val="2306C9"/>
                </a:solidFill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'Table S1. EPG-Oeso'!$C$29:$P$29</c:f>
                <c:numCache>
                  <c:formatCode>General</c:formatCode>
                  <c:ptCount val="14"/>
                  <c:pt idx="0">
                    <c:v>2.5946720857023982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3.5464984865570601</c:v>
                  </c:pt>
                  <c:pt idx="6">
                    <c:v>7.3542551930460274</c:v>
                  </c:pt>
                  <c:pt idx="7">
                    <c:v>7.4801399510215507</c:v>
                  </c:pt>
                  <c:pt idx="8">
                    <c:v>43.112608013166749</c:v>
                  </c:pt>
                  <c:pt idx="9">
                    <c:v>37.690266473834953</c:v>
                  </c:pt>
                  <c:pt idx="10">
                    <c:v>10.39619199903542</c:v>
                  </c:pt>
                  <c:pt idx="11">
                    <c:v>59.494634922789132</c:v>
                  </c:pt>
                  <c:pt idx="12">
                    <c:v>12.144509452772676</c:v>
                  </c:pt>
                  <c:pt idx="13">
                    <c:v>33.89601550955868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>
                <a:solidFill>
                  <a:srgbClr val="0000FF"/>
                </a:solidFill>
              </a:ln>
            </c:spPr>
          </c:errBars>
          <c:val>
            <c:numRef>
              <c:f>'Table S1. EPG-Oeso'!$C$28:$P$28</c:f>
              <c:numCache>
                <c:formatCode>0.000</c:formatCode>
                <c:ptCount val="14"/>
                <c:pt idx="0">
                  <c:v>9.6666666666666661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11.25</c:v>
                </c:pt>
                <c:pt idx="6">
                  <c:v>22.958333333333332</c:v>
                </c:pt>
                <c:pt idx="7">
                  <c:v>20.291666666666668</c:v>
                </c:pt>
                <c:pt idx="8">
                  <c:v>58</c:v>
                </c:pt>
                <c:pt idx="9">
                  <c:v>138.58333333333334</c:v>
                </c:pt>
                <c:pt idx="10">
                  <c:v>33.333333333333336</c:v>
                </c:pt>
                <c:pt idx="11">
                  <c:v>164.45833333333334</c:v>
                </c:pt>
                <c:pt idx="12">
                  <c:v>32.125</c:v>
                </c:pt>
                <c:pt idx="13">
                  <c:v>110.125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DA8-4B9F-808B-6E041DB4B478}"/>
            </c:ext>
          </c:extLst>
        </c:ser>
        <c:ser>
          <c:idx val="2"/>
          <c:order val="1"/>
          <c:tx>
            <c:strRef>
              <c:f>'Table S1. EPG-Oeso'!$B$30</c:f>
              <c:strCache>
                <c:ptCount val="1"/>
                <c:pt idx="0">
                  <c:v>Female</c:v>
                </c:pt>
              </c:strCache>
            </c:strRef>
          </c:tx>
          <c:spPr>
            <a:ln>
              <a:solidFill>
                <a:srgbClr val="FF0000"/>
              </a:solidFill>
              <a:prstDash val="sysDot"/>
            </a:ln>
          </c:spPr>
          <c:marker>
            <c:symbol val="square"/>
            <c:size val="10"/>
            <c:spPr>
              <a:solidFill>
                <a:srgbClr val="FF0000"/>
              </a:solidFill>
              <a:ln>
                <a:noFill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'Table S1. EPG-Oeso'!$C$31:$P$31</c:f>
                <c:numCache>
                  <c:formatCode>General</c:formatCode>
                  <c:ptCount val="14"/>
                  <c:pt idx="0">
                    <c:v>3.0743977438846959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1.274673836096808</c:v>
                  </c:pt>
                  <c:pt idx="6">
                    <c:v>2.6184343312574092</c:v>
                  </c:pt>
                  <c:pt idx="7">
                    <c:v>8.778542585039693</c:v>
                  </c:pt>
                  <c:pt idx="8">
                    <c:v>2.1954121960907025</c:v>
                  </c:pt>
                  <c:pt idx="9">
                    <c:v>17.515459523348213</c:v>
                  </c:pt>
                  <c:pt idx="10">
                    <c:v>34.274825110620718</c:v>
                  </c:pt>
                  <c:pt idx="11">
                    <c:v>52.456865396940444</c:v>
                  </c:pt>
                  <c:pt idx="12">
                    <c:v>7.9865848264500796</c:v>
                  </c:pt>
                  <c:pt idx="13">
                    <c:v>29.79344178764379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'Table S1. EPG-Oeso'!$C$30:$P$30</c:f>
              <c:numCache>
                <c:formatCode>0.000</c:formatCode>
                <c:ptCount val="14"/>
                <c:pt idx="0">
                  <c:v>8.0318181818181813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3.5454545454545454</c:v>
                </c:pt>
                <c:pt idx="6">
                  <c:v>9.2727272727272734</c:v>
                </c:pt>
                <c:pt idx="7">
                  <c:v>17.09090909090909</c:v>
                </c:pt>
                <c:pt idx="8">
                  <c:v>3.2727272727272729</c:v>
                </c:pt>
                <c:pt idx="9">
                  <c:v>68.63636363636364</c:v>
                </c:pt>
                <c:pt idx="10">
                  <c:v>70</c:v>
                </c:pt>
                <c:pt idx="11">
                  <c:v>173</c:v>
                </c:pt>
                <c:pt idx="12">
                  <c:v>26.09090909090909</c:v>
                </c:pt>
                <c:pt idx="13">
                  <c:v>80.409090909090907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DA8-4B9F-808B-6E041DB4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794584"/>
        <c:axId val="314795760"/>
      </c:lineChart>
      <c:catAx>
        <c:axId val="314794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600"/>
                </a:pPr>
                <a:r>
                  <a:rPr lang="en-GB" sz="1600"/>
                  <a:t>Sample</a:t>
                </a:r>
                <a:r>
                  <a:rPr lang="en-GB" sz="1600" baseline="0"/>
                  <a:t> date</a:t>
                </a:r>
                <a:endParaRPr lang="en-GB" sz="1600"/>
              </a:p>
            </c:rich>
          </c:tx>
          <c:overlay val="0"/>
        </c:title>
        <c:numFmt formatCode="[$-409]d\-mmm;@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/>
            </a:pPr>
            <a:endParaRPr lang="en-US"/>
          </a:p>
        </c:txPr>
        <c:crossAx val="314795760"/>
        <c:crosses val="autoZero"/>
        <c:auto val="0"/>
        <c:lblAlgn val="ctr"/>
        <c:lblOffset val="100"/>
        <c:noMultiLvlLbl val="0"/>
      </c:catAx>
      <c:valAx>
        <c:axId val="314795760"/>
        <c:scaling>
          <c:orientation val="minMax"/>
          <c:max val="250"/>
          <c:min val="0"/>
        </c:scaling>
        <c:delete val="0"/>
        <c:axPos val="l"/>
        <c:majorGridlines>
          <c:spPr>
            <a:ln>
              <a:solidFill>
                <a:sysClr val="window" lastClr="FFFFFF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600" b="0"/>
                </a:pPr>
                <a:r>
                  <a:rPr lang="en-US" sz="1600" b="0" i="1"/>
                  <a:t>Oesophagostomum </a:t>
                </a:r>
                <a:r>
                  <a:rPr lang="en-US" sz="1600" b="0"/>
                  <a:t>spp - EPG - Mc Master</a:t>
                </a:r>
              </a:p>
            </c:rich>
          </c:tx>
          <c:layout>
            <c:manualLayout>
              <c:xMode val="edge"/>
              <c:yMode val="edge"/>
              <c:x val="8.1434246726245704E-3"/>
              <c:y val="0.1138681387372730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3147945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119803695649322"/>
          <c:y val="2.5359618745445525E-2"/>
          <c:w val="0.8087072164715654"/>
          <c:h val="7.977042181766597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8740157499999996" l="0.511811024" r="0.511811024" t="0.78740157499999996" header="0.31496062000000263" footer="0.3149606200000026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6493920993528275E-2"/>
          <c:y val="0.1192080842474544"/>
          <c:w val="0.8951957110645048"/>
          <c:h val="0.62315392928825075"/>
        </c:manualLayout>
      </c:layout>
      <c:lineChart>
        <c:grouping val="standard"/>
        <c:varyColors val="0"/>
        <c:ser>
          <c:idx val="0"/>
          <c:order val="0"/>
          <c:tx>
            <c:strRef>
              <c:f>'Table S1. EPG-Oeso'!$B$28</c:f>
              <c:strCache>
                <c:ptCount val="1"/>
                <c:pt idx="0">
                  <c:v>Male</c:v>
                </c:pt>
              </c:strCache>
            </c:strRef>
          </c:tx>
          <c:spPr>
            <a:ln>
              <a:solidFill>
                <a:srgbClr val="2306C9"/>
              </a:solidFill>
            </a:ln>
          </c:spPr>
          <c:marker>
            <c:symbol val="circle"/>
            <c:size val="10"/>
            <c:spPr>
              <a:solidFill>
                <a:srgbClr val="2306C9"/>
              </a:solidFill>
              <a:ln>
                <a:solidFill>
                  <a:srgbClr val="2306C9"/>
                </a:solidFill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'Table S1. EPG-Oeso'!$C$29:$P$29</c:f>
                <c:numCache>
                  <c:formatCode>General</c:formatCode>
                  <c:ptCount val="14"/>
                  <c:pt idx="0">
                    <c:v>2.5946720857023982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3.5464984865570601</c:v>
                  </c:pt>
                  <c:pt idx="6">
                    <c:v>7.3542551930460274</c:v>
                  </c:pt>
                  <c:pt idx="7">
                    <c:v>7.4801399510215507</c:v>
                  </c:pt>
                  <c:pt idx="8">
                    <c:v>43.112608013166749</c:v>
                  </c:pt>
                  <c:pt idx="9">
                    <c:v>37.690266473834953</c:v>
                  </c:pt>
                  <c:pt idx="10">
                    <c:v>10.39619199903542</c:v>
                  </c:pt>
                  <c:pt idx="11">
                    <c:v>59.494634922789132</c:v>
                  </c:pt>
                  <c:pt idx="12">
                    <c:v>12.144509452772676</c:v>
                  </c:pt>
                  <c:pt idx="13">
                    <c:v>33.89601550955868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>
                <a:solidFill>
                  <a:srgbClr val="0000FF"/>
                </a:solidFill>
              </a:ln>
            </c:spPr>
          </c:errBars>
          <c:val>
            <c:numRef>
              <c:f>'Table S1. EPG-Oeso'!$C$28:$P$28</c:f>
              <c:numCache>
                <c:formatCode>0.000</c:formatCode>
                <c:ptCount val="14"/>
                <c:pt idx="0">
                  <c:v>9.6666666666666661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11.25</c:v>
                </c:pt>
                <c:pt idx="6">
                  <c:v>22.958333333333332</c:v>
                </c:pt>
                <c:pt idx="7">
                  <c:v>20.291666666666668</c:v>
                </c:pt>
                <c:pt idx="8">
                  <c:v>58</c:v>
                </c:pt>
                <c:pt idx="9">
                  <c:v>138.58333333333334</c:v>
                </c:pt>
                <c:pt idx="10">
                  <c:v>33.333333333333336</c:v>
                </c:pt>
                <c:pt idx="11">
                  <c:v>164.45833333333334</c:v>
                </c:pt>
                <c:pt idx="12">
                  <c:v>32.125</c:v>
                </c:pt>
                <c:pt idx="13">
                  <c:v>110.125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C12-441A-B84B-79A1B01E182A}"/>
            </c:ext>
          </c:extLst>
        </c:ser>
        <c:ser>
          <c:idx val="2"/>
          <c:order val="1"/>
          <c:tx>
            <c:strRef>
              <c:f>'Table S1. EPG-Oeso'!$B$30</c:f>
              <c:strCache>
                <c:ptCount val="1"/>
                <c:pt idx="0">
                  <c:v>Female</c:v>
                </c:pt>
              </c:strCache>
            </c:strRef>
          </c:tx>
          <c:spPr>
            <a:ln>
              <a:solidFill>
                <a:srgbClr val="FF0000"/>
              </a:solidFill>
              <a:prstDash val="sysDot"/>
            </a:ln>
          </c:spPr>
          <c:marker>
            <c:symbol val="square"/>
            <c:size val="10"/>
            <c:spPr>
              <a:solidFill>
                <a:srgbClr val="FF0000"/>
              </a:solidFill>
              <a:ln>
                <a:noFill/>
              </a:ln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'Table S1. EPG-Oeso'!$C$31:$P$31</c:f>
                <c:numCache>
                  <c:formatCode>General</c:formatCode>
                  <c:ptCount val="14"/>
                  <c:pt idx="0">
                    <c:v>3.0743977438846959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1.274673836096808</c:v>
                  </c:pt>
                  <c:pt idx="6">
                    <c:v>2.6184343312574092</c:v>
                  </c:pt>
                  <c:pt idx="7">
                    <c:v>8.778542585039693</c:v>
                  </c:pt>
                  <c:pt idx="8">
                    <c:v>2.1954121960907025</c:v>
                  </c:pt>
                  <c:pt idx="9">
                    <c:v>17.515459523348213</c:v>
                  </c:pt>
                  <c:pt idx="10">
                    <c:v>34.274825110620718</c:v>
                  </c:pt>
                  <c:pt idx="11">
                    <c:v>52.456865396940444</c:v>
                  </c:pt>
                  <c:pt idx="12">
                    <c:v>7.9865848264500796</c:v>
                  </c:pt>
                  <c:pt idx="13">
                    <c:v>29.79344178764379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>
                <a:solidFill>
                  <a:srgbClr val="FF0000"/>
                </a:solidFill>
              </a:ln>
            </c:spPr>
          </c:errBars>
          <c:val>
            <c:numRef>
              <c:f>'Table S1. EPG-Oeso'!$C$30:$P$30</c:f>
              <c:numCache>
                <c:formatCode>0.000</c:formatCode>
                <c:ptCount val="14"/>
                <c:pt idx="0">
                  <c:v>8.0318181818181813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3.5454545454545454</c:v>
                </c:pt>
                <c:pt idx="6">
                  <c:v>9.2727272727272734</c:v>
                </c:pt>
                <c:pt idx="7">
                  <c:v>17.09090909090909</c:v>
                </c:pt>
                <c:pt idx="8">
                  <c:v>3.2727272727272729</c:v>
                </c:pt>
                <c:pt idx="9">
                  <c:v>68.63636363636364</c:v>
                </c:pt>
                <c:pt idx="10">
                  <c:v>70</c:v>
                </c:pt>
                <c:pt idx="11">
                  <c:v>173</c:v>
                </c:pt>
                <c:pt idx="12">
                  <c:v>26.09090909090909</c:v>
                </c:pt>
                <c:pt idx="13">
                  <c:v>80.409090909090907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C12-441A-B84B-79A1B01E1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794584"/>
        <c:axId val="314795760"/>
      </c:lineChart>
      <c:catAx>
        <c:axId val="314794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/>
                </a:pPr>
                <a:r>
                  <a:rPr lang="en-GB"/>
                  <a:t>Sampling date</a:t>
                </a:r>
              </a:p>
            </c:rich>
          </c:tx>
          <c:layout>
            <c:manualLayout>
              <c:xMode val="edge"/>
              <c:yMode val="edge"/>
              <c:x val="0.4485974919510885"/>
              <c:y val="0.92607614636405733"/>
            </c:manualLayout>
          </c:layout>
          <c:overlay val="0"/>
        </c:title>
        <c:numFmt formatCode="[$-409]d\-mmm;@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/>
            </a:pPr>
            <a:endParaRPr lang="en-US"/>
          </a:p>
        </c:txPr>
        <c:crossAx val="314795760"/>
        <c:crosses val="autoZero"/>
        <c:auto val="0"/>
        <c:lblAlgn val="ctr"/>
        <c:lblOffset val="100"/>
        <c:noMultiLvlLbl val="0"/>
      </c:catAx>
      <c:valAx>
        <c:axId val="314795760"/>
        <c:scaling>
          <c:orientation val="minMax"/>
          <c:max val="250"/>
          <c:min val="0"/>
        </c:scaling>
        <c:delete val="0"/>
        <c:axPos val="l"/>
        <c:majorGridlines>
          <c:spPr>
            <a:ln>
              <a:solidFill>
                <a:sysClr val="window" lastClr="FFFFFF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i="1"/>
                  <a:t>Oesophagostomum</a:t>
                </a:r>
                <a:r>
                  <a:rPr lang="en-US"/>
                  <a:t> </a:t>
                </a:r>
                <a:r>
                  <a:rPr lang="en-US" i="0"/>
                  <a:t>spp</a:t>
                </a:r>
                <a:r>
                  <a:rPr lang="en-US"/>
                  <a:t> - EPG</a:t>
                </a:r>
              </a:p>
            </c:rich>
          </c:tx>
          <c:layout>
            <c:manualLayout>
              <c:xMode val="edge"/>
              <c:yMode val="edge"/>
              <c:x val="8.1434246726245704E-3"/>
              <c:y val="0.1138681387372730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3147945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119803695649322"/>
          <c:y val="2.5359618745445525E-2"/>
          <c:w val="0.8087072164715654"/>
          <c:h val="7.977042181766597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Palatino Linotype" panose="02040502050505030304" pitchFamily="18" charset="0"/>
          <a:cs typeface="Times New Roman" pitchFamily="18" charset="0"/>
        </a:defRPr>
      </a:pPr>
      <a:endParaRPr lang="en-US"/>
    </a:p>
  </c:txPr>
  <c:printSettings>
    <c:headerFooter/>
    <c:pageMargins b="0.78740157499999996" l="0.511811024" r="0.511811024" t="0.78740157499999996" header="0.31496062000000263" footer="0.3149606200000026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875695</xdr:colOff>
      <xdr:row>33</xdr:row>
      <xdr:rowOff>31449</xdr:rowOff>
    </xdr:from>
    <xdr:to>
      <xdr:col>13</xdr:col>
      <xdr:colOff>963838</xdr:colOff>
      <xdr:row>53</xdr:row>
      <xdr:rowOff>88599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E5D425-2E9E-415B-89F9-275AC85AB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55</xdr:row>
      <xdr:rowOff>180974</xdr:rowOff>
    </xdr:from>
    <xdr:to>
      <xdr:col>10</xdr:col>
      <xdr:colOff>590550</xdr:colOff>
      <xdr:row>78</xdr:row>
      <xdr:rowOff>66674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EA44D97E-0161-48E5-B67F-45E598522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0.29874</cdr:x>
      <cdr:y>0.37744</cdr:y>
    </cdr:from>
    <cdr:to>
      <cdr:x>0.42982</cdr:x>
      <cdr:y>0.50939</cdr:y>
    </cdr:to>
    <cdr:sp macro="" textlink="">
      <cdr:nvSpPr>
        <cdr:cNvPr id="2" name="CaixaDeTexto 10"/>
        <cdr:cNvSpPr txBox="1"/>
      </cdr:nvSpPr>
      <cdr:spPr>
        <a:xfrm xmlns:a="http://schemas.openxmlformats.org/drawingml/2006/main">
          <a:off x="4152354" y="1387711"/>
          <a:ext cx="1821932" cy="485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GB" sz="1400">
              <a:latin typeface="Times New Roman" pitchFamily="18" charset="0"/>
              <a:cs typeface="Times New Roman" pitchFamily="18" charset="0"/>
            </a:rPr>
            <a:t>Weaning</a:t>
          </a:r>
        </a:p>
      </cdr:txBody>
    </cdr:sp>
  </cdr:relSizeAnchor>
  <cdr:relSizeAnchor xmlns:cdr="http://schemas.openxmlformats.org/drawingml/2006/chartDrawing">
    <cdr:from>
      <cdr:x>0.32405</cdr:x>
      <cdr:y>0.46172</cdr:y>
    </cdr:from>
    <cdr:to>
      <cdr:x>0.3243</cdr:x>
      <cdr:y>0.67028</cdr:y>
    </cdr:to>
    <cdr:cxnSp macro="">
      <cdr:nvCxnSpPr>
        <cdr:cNvPr id="3" name="Conector de seta reta 2">
          <a:extLst xmlns:a="http://schemas.openxmlformats.org/drawingml/2006/main">
            <a:ext uri="{FF2B5EF4-FFF2-40B4-BE49-F238E27FC236}">
              <a16:creationId xmlns:a16="http://schemas.microsoft.com/office/drawing/2014/main" id="{83EC2AC4-ECE8-EF89-B1E7-C6C0D8D8533F}"/>
            </a:ext>
          </a:extLst>
        </cdr:cNvPr>
        <cdr:cNvCxnSpPr/>
      </cdr:nvCxnSpPr>
      <cdr:spPr>
        <a:xfrm xmlns:a="http://schemas.openxmlformats.org/drawingml/2006/main">
          <a:off x="4504080" y="1697572"/>
          <a:ext cx="3475" cy="76680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22225" cap="rnd" cmpd="sng" algn="ctr">
          <a:solidFill>
            <a:sysClr val="windowText" lastClr="000000"/>
          </a:solidFill>
          <a:prstDash val="solid"/>
          <a:tailEnd type="arrow" w="med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0.1106</cdr:x>
      <cdr:y>0.47443</cdr:y>
    </cdr:from>
    <cdr:to>
      <cdr:x>0.19672</cdr:x>
      <cdr:y>0.60638</cdr:y>
    </cdr:to>
    <cdr:sp macro="" textlink="">
      <cdr:nvSpPr>
        <cdr:cNvPr id="5" name="CaixaDeTexto 10"/>
        <cdr:cNvSpPr txBox="1"/>
      </cdr:nvSpPr>
      <cdr:spPr>
        <a:xfrm xmlns:a="http://schemas.openxmlformats.org/drawingml/2006/main">
          <a:off x="1537212" y="1744318"/>
          <a:ext cx="1197016" cy="485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GB" sz="1400">
              <a:latin typeface="Times New Roman" pitchFamily="18" charset="0"/>
              <a:cs typeface="Times New Roman" pitchFamily="18" charset="0"/>
            </a:rPr>
            <a:t>Drench</a:t>
          </a:r>
        </a:p>
      </cdr:txBody>
    </cdr:sp>
  </cdr:relSizeAnchor>
  <cdr:relSizeAnchor xmlns:cdr="http://schemas.openxmlformats.org/drawingml/2006/chartDrawing">
    <cdr:from>
      <cdr:x>0.13428</cdr:x>
      <cdr:y>0.57978</cdr:y>
    </cdr:from>
    <cdr:to>
      <cdr:x>0.13453</cdr:x>
      <cdr:y>0.67389</cdr:y>
    </cdr:to>
    <cdr:cxnSp macro="">
      <cdr:nvCxnSpPr>
        <cdr:cNvPr id="6" name="Conector de seta reta 5">
          <a:extLst xmlns:a="http://schemas.openxmlformats.org/drawingml/2006/main">
            <a:ext uri="{FF2B5EF4-FFF2-40B4-BE49-F238E27FC236}">
              <a16:creationId xmlns:a16="http://schemas.microsoft.com/office/drawing/2014/main" id="{05C397CE-4F9A-4A5F-ABAA-8FC7957057B6}"/>
            </a:ext>
          </a:extLst>
        </cdr:cNvPr>
        <cdr:cNvCxnSpPr/>
      </cdr:nvCxnSpPr>
      <cdr:spPr>
        <a:xfrm xmlns:a="http://schemas.openxmlformats.org/drawingml/2006/main">
          <a:off x="1866376" y="2131644"/>
          <a:ext cx="3475" cy="34600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22225" cap="rnd" cmpd="sng" algn="ctr">
          <a:solidFill>
            <a:sysClr val="windowText" lastClr="000000"/>
          </a:solidFill>
          <a:prstDash val="solid"/>
          <a:tailEnd type="arrow" w="med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0.26914</cdr:x>
      <cdr:y>0.37509</cdr:y>
    </cdr:from>
    <cdr:to>
      <cdr:x>0.40022</cdr:x>
      <cdr:y>0.50704</cdr:y>
    </cdr:to>
    <cdr:sp macro="" textlink="">
      <cdr:nvSpPr>
        <cdr:cNvPr id="2" name="CaixaDeTexto 10"/>
        <cdr:cNvSpPr txBox="1"/>
      </cdr:nvSpPr>
      <cdr:spPr>
        <a:xfrm xmlns:a="http://schemas.openxmlformats.org/drawingml/2006/main">
          <a:off x="2696863" y="1518399"/>
          <a:ext cx="1313461" cy="534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GB" sz="1400">
              <a:latin typeface="Times New Roman" pitchFamily="18" charset="0"/>
              <a:cs typeface="Times New Roman" pitchFamily="18" charset="0"/>
            </a:rPr>
            <a:t>Weaning</a:t>
          </a:r>
        </a:p>
      </cdr:txBody>
    </cdr:sp>
  </cdr:relSizeAnchor>
  <cdr:relSizeAnchor xmlns:cdr="http://schemas.openxmlformats.org/drawingml/2006/chartDrawing">
    <cdr:from>
      <cdr:x>0.30966</cdr:x>
      <cdr:y>0.46172</cdr:y>
    </cdr:from>
    <cdr:to>
      <cdr:x>0.30991</cdr:x>
      <cdr:y>0.67028</cdr:y>
    </cdr:to>
    <cdr:cxnSp macro="">
      <cdr:nvCxnSpPr>
        <cdr:cNvPr id="3" name="Conector de seta reta 2">
          <a:extLst xmlns:a="http://schemas.openxmlformats.org/drawingml/2006/main">
            <a:ext uri="{FF2B5EF4-FFF2-40B4-BE49-F238E27FC236}">
              <a16:creationId xmlns:a16="http://schemas.microsoft.com/office/drawing/2014/main" id="{83EC2AC4-ECE8-EF89-B1E7-C6C0D8D8533F}"/>
            </a:ext>
          </a:extLst>
        </cdr:cNvPr>
        <cdr:cNvCxnSpPr/>
      </cdr:nvCxnSpPr>
      <cdr:spPr>
        <a:xfrm xmlns:a="http://schemas.openxmlformats.org/drawingml/2006/main">
          <a:off x="4304073" y="1869100"/>
          <a:ext cx="3475" cy="84427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22225" cap="rnd" cmpd="sng" algn="ctr">
          <a:solidFill>
            <a:sysClr val="windowText" lastClr="000000"/>
          </a:solidFill>
          <a:prstDash val="solid"/>
          <a:tailEnd type="arrow" w="med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0.08684</cdr:x>
      <cdr:y>0.47914</cdr:y>
    </cdr:from>
    <cdr:to>
      <cdr:x>0.17296</cdr:x>
      <cdr:y>0.61109</cdr:y>
    </cdr:to>
    <cdr:sp macro="" textlink="">
      <cdr:nvSpPr>
        <cdr:cNvPr id="5" name="CaixaDeTexto 10"/>
        <cdr:cNvSpPr txBox="1"/>
      </cdr:nvSpPr>
      <cdr:spPr>
        <a:xfrm xmlns:a="http://schemas.openxmlformats.org/drawingml/2006/main">
          <a:off x="870120" y="1939602"/>
          <a:ext cx="862948" cy="534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GB" sz="1400">
              <a:latin typeface="Times New Roman" pitchFamily="18" charset="0"/>
              <a:cs typeface="Times New Roman" pitchFamily="18" charset="0"/>
            </a:rPr>
            <a:t>Drench</a:t>
          </a:r>
        </a:p>
      </cdr:txBody>
    </cdr:sp>
  </cdr:relSizeAnchor>
  <cdr:relSizeAnchor xmlns:cdr="http://schemas.openxmlformats.org/drawingml/2006/chartDrawing">
    <cdr:from>
      <cdr:x>0.11812</cdr:x>
      <cdr:y>0.57978</cdr:y>
    </cdr:from>
    <cdr:to>
      <cdr:x>0.11837</cdr:x>
      <cdr:y>0.67389</cdr:y>
    </cdr:to>
    <cdr:cxnSp macro="">
      <cdr:nvCxnSpPr>
        <cdr:cNvPr id="6" name="Conector de seta reta 5">
          <a:extLst xmlns:a="http://schemas.openxmlformats.org/drawingml/2006/main">
            <a:ext uri="{FF2B5EF4-FFF2-40B4-BE49-F238E27FC236}">
              <a16:creationId xmlns:a16="http://schemas.microsoft.com/office/drawing/2014/main" id="{05C397CE-4F9A-4A5F-ABAA-8FC7957057B6}"/>
            </a:ext>
          </a:extLst>
        </cdr:cNvPr>
        <cdr:cNvCxnSpPr/>
      </cdr:nvCxnSpPr>
      <cdr:spPr>
        <a:xfrm xmlns:a="http://schemas.openxmlformats.org/drawingml/2006/main">
          <a:off x="1183601" y="2347022"/>
          <a:ext cx="2505" cy="38096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22225" cap="rnd" cmpd="sng" algn="ctr">
          <a:solidFill>
            <a:sysClr val="windowText" lastClr="000000"/>
          </a:solidFill>
          <a:prstDash val="solid"/>
          <a:tailEnd type="arrow" w="med" len="med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5685-437C-445B-929C-DD6346132A76}">
  <dimension ref="A1:BG31"/>
  <sheetViews>
    <sheetView zoomScale="80" zoomScaleNormal="80" workbookViewId="0">
      <selection activeCell="E11" sqref="E11"/>
    </sheetView>
  </sheetViews>
  <sheetFormatPr defaultRowHeight="15.6" x14ac:dyDescent="0.35"/>
  <cols>
    <col min="1" max="1" width="8.5546875" style="10" bestFit="1" customWidth="1"/>
    <col min="2" max="2" width="9.6640625" style="10" bestFit="1" customWidth="1"/>
    <col min="3" max="3" width="13.33203125" style="10" bestFit="1" customWidth="1"/>
    <col min="4" max="4" width="10.6640625" style="10" bestFit="1" customWidth="1"/>
    <col min="5" max="5" width="19.77734375" style="10" bestFit="1" customWidth="1"/>
    <col min="6" max="6" width="24.6640625" style="10" bestFit="1" customWidth="1"/>
    <col min="7" max="7" width="13.33203125" style="10" bestFit="1" customWidth="1"/>
    <col min="8" max="8" width="10.33203125" style="10" bestFit="1" customWidth="1"/>
    <col min="9" max="9" width="20.33203125" style="10" bestFit="1" customWidth="1"/>
    <col min="10" max="10" width="25.33203125" style="10" bestFit="1" customWidth="1"/>
    <col min="11" max="11" width="13.33203125" style="10" bestFit="1" customWidth="1"/>
    <col min="12" max="12" width="10.44140625" style="10" bestFit="1" customWidth="1"/>
    <col min="13" max="13" width="19.77734375" style="10" bestFit="1" customWidth="1"/>
    <col min="14" max="14" width="24.6640625" style="10" bestFit="1" customWidth="1"/>
    <col min="15" max="15" width="13.33203125" style="10" bestFit="1" customWidth="1"/>
    <col min="16" max="16" width="10.6640625" style="10" bestFit="1" customWidth="1"/>
    <col min="17" max="17" width="19.77734375" style="10" bestFit="1" customWidth="1"/>
    <col min="18" max="18" width="24.6640625" style="10" bestFit="1" customWidth="1"/>
    <col min="19" max="19" width="13.33203125" style="10" bestFit="1" customWidth="1"/>
    <col min="20" max="20" width="9.77734375" style="10" bestFit="1" customWidth="1"/>
    <col min="21" max="21" width="19.77734375" style="10" bestFit="1" customWidth="1"/>
    <col min="22" max="22" width="24.6640625" style="10" bestFit="1" customWidth="1"/>
    <col min="23" max="23" width="13.33203125" style="10" bestFit="1" customWidth="1"/>
    <col min="24" max="24" width="9.77734375" style="10" bestFit="1" customWidth="1"/>
    <col min="25" max="25" width="19.77734375" style="10" bestFit="1" customWidth="1"/>
    <col min="26" max="26" width="24.6640625" style="10" bestFit="1" customWidth="1"/>
    <col min="27" max="27" width="13.33203125" style="10" bestFit="1" customWidth="1"/>
    <col min="28" max="28" width="9.77734375" style="10" bestFit="1" customWidth="1"/>
    <col min="29" max="29" width="19.77734375" style="10" bestFit="1" customWidth="1"/>
    <col min="30" max="30" width="24.6640625" style="10" bestFit="1" customWidth="1"/>
    <col min="31" max="31" width="13.33203125" style="10" bestFit="1" customWidth="1"/>
    <col min="32" max="32" width="9.77734375" style="10" bestFit="1" customWidth="1"/>
    <col min="33" max="33" width="19.77734375" style="10" bestFit="1" customWidth="1"/>
    <col min="34" max="34" width="24.6640625" style="10" bestFit="1" customWidth="1"/>
    <col min="35" max="35" width="13.33203125" style="10" bestFit="1" customWidth="1"/>
    <col min="36" max="36" width="9.77734375" style="10" bestFit="1" customWidth="1"/>
    <col min="37" max="37" width="19.77734375" style="10" bestFit="1" customWidth="1"/>
    <col min="38" max="38" width="24.6640625" style="10" bestFit="1" customWidth="1"/>
    <col min="39" max="39" width="14.5546875" style="10" bestFit="1" customWidth="1"/>
    <col min="40" max="40" width="11.109375" style="10" bestFit="1" customWidth="1"/>
    <col min="41" max="41" width="21.21875" style="10" bestFit="1" customWidth="1"/>
    <col min="42" max="42" width="26.109375" style="10" bestFit="1" customWidth="1"/>
    <col min="43" max="43" width="14.5546875" style="10" bestFit="1" customWidth="1"/>
    <col min="44" max="44" width="11.109375" style="10" bestFit="1" customWidth="1"/>
    <col min="45" max="45" width="21.77734375" style="10" bestFit="1" customWidth="1"/>
    <col min="46" max="46" width="26.6640625" style="10" bestFit="1" customWidth="1"/>
    <col min="47" max="47" width="14.5546875" style="10" bestFit="1" customWidth="1"/>
    <col min="48" max="48" width="11.109375" style="10" bestFit="1" customWidth="1"/>
    <col min="49" max="49" width="21.21875" style="10" bestFit="1" customWidth="1"/>
    <col min="50" max="50" width="26.109375" style="10" bestFit="1" customWidth="1"/>
    <col min="51" max="51" width="14.5546875" style="10" bestFit="1" customWidth="1"/>
    <col min="52" max="52" width="11.109375" style="10" bestFit="1" customWidth="1"/>
    <col min="53" max="53" width="21.77734375" style="10" bestFit="1" customWidth="1"/>
    <col min="54" max="54" width="26.6640625" style="10" bestFit="1" customWidth="1"/>
    <col min="55" max="55" width="14.5546875" style="10" bestFit="1" customWidth="1"/>
    <col min="56" max="56" width="11.109375" style="10" bestFit="1" customWidth="1"/>
    <col min="57" max="57" width="21.21875" style="10" bestFit="1" customWidth="1"/>
    <col min="58" max="58" width="26.109375" style="10" bestFit="1" customWidth="1"/>
    <col min="59" max="59" width="27" style="10" hidden="1" customWidth="1"/>
    <col min="60" max="16384" width="8.88671875" style="10"/>
  </cols>
  <sheetData>
    <row r="1" spans="1:58" x14ac:dyDescent="0.35">
      <c r="A1" s="31" t="s">
        <v>71</v>
      </c>
      <c r="B1" s="32" t="s">
        <v>56</v>
      </c>
      <c r="C1" s="31" t="s">
        <v>22</v>
      </c>
      <c r="D1" s="31" t="s">
        <v>13</v>
      </c>
      <c r="E1" s="31" t="s">
        <v>28</v>
      </c>
      <c r="F1" s="31" t="s">
        <v>29</v>
      </c>
      <c r="G1" s="31" t="s">
        <v>23</v>
      </c>
      <c r="H1" s="31" t="s">
        <v>12</v>
      </c>
      <c r="I1" s="31" t="s">
        <v>30</v>
      </c>
      <c r="J1" s="31" t="s">
        <v>31</v>
      </c>
      <c r="K1" s="31" t="s">
        <v>14</v>
      </c>
      <c r="L1" s="31" t="s">
        <v>11</v>
      </c>
      <c r="M1" s="31" t="s">
        <v>32</v>
      </c>
      <c r="N1" s="31" t="s">
        <v>33</v>
      </c>
      <c r="O1" s="31" t="s">
        <v>15</v>
      </c>
      <c r="P1" s="31" t="s">
        <v>10</v>
      </c>
      <c r="Q1" s="31" t="s">
        <v>34</v>
      </c>
      <c r="R1" s="31" t="s">
        <v>35</v>
      </c>
      <c r="S1" s="31" t="s">
        <v>16</v>
      </c>
      <c r="T1" s="31" t="s">
        <v>9</v>
      </c>
      <c r="U1" s="31" t="s">
        <v>36</v>
      </c>
      <c r="V1" s="31" t="s">
        <v>37</v>
      </c>
      <c r="W1" s="31" t="s">
        <v>17</v>
      </c>
      <c r="X1" s="31" t="s">
        <v>8</v>
      </c>
      <c r="Y1" s="31" t="s">
        <v>38</v>
      </c>
      <c r="Z1" s="31" t="s">
        <v>39</v>
      </c>
      <c r="AA1" s="31" t="s">
        <v>18</v>
      </c>
      <c r="AB1" s="31" t="s">
        <v>7</v>
      </c>
      <c r="AC1" s="31" t="s">
        <v>40</v>
      </c>
      <c r="AD1" s="31" t="s">
        <v>41</v>
      </c>
      <c r="AE1" s="31" t="s">
        <v>19</v>
      </c>
      <c r="AF1" s="31" t="s">
        <v>6</v>
      </c>
      <c r="AG1" s="31" t="s">
        <v>42</v>
      </c>
      <c r="AH1" s="31" t="s">
        <v>43</v>
      </c>
      <c r="AI1" s="31" t="s">
        <v>20</v>
      </c>
      <c r="AJ1" s="31" t="s">
        <v>5</v>
      </c>
      <c r="AK1" s="31" t="s">
        <v>44</v>
      </c>
      <c r="AL1" s="31" t="s">
        <v>45</v>
      </c>
      <c r="AM1" s="31" t="s">
        <v>21</v>
      </c>
      <c r="AN1" s="31" t="s">
        <v>4</v>
      </c>
      <c r="AO1" s="31" t="s">
        <v>46</v>
      </c>
      <c r="AP1" s="31" t="s">
        <v>47</v>
      </c>
      <c r="AQ1" s="31" t="s">
        <v>24</v>
      </c>
      <c r="AR1" s="31" t="s">
        <v>3</v>
      </c>
      <c r="AS1" s="31" t="s">
        <v>48</v>
      </c>
      <c r="AT1" s="31" t="s">
        <v>49</v>
      </c>
      <c r="AU1" s="31" t="s">
        <v>25</v>
      </c>
      <c r="AV1" s="31" t="s">
        <v>2</v>
      </c>
      <c r="AW1" s="31" t="s">
        <v>50</v>
      </c>
      <c r="AX1" s="31" t="s">
        <v>51</v>
      </c>
      <c r="AY1" s="31" t="s">
        <v>26</v>
      </c>
      <c r="AZ1" s="31" t="s">
        <v>1</v>
      </c>
      <c r="BA1" s="31" t="s">
        <v>52</v>
      </c>
      <c r="BB1" s="31" t="s">
        <v>53</v>
      </c>
      <c r="BC1" s="33" t="s">
        <v>27</v>
      </c>
      <c r="BD1" s="2" t="s">
        <v>0</v>
      </c>
      <c r="BE1" s="34" t="s">
        <v>54</v>
      </c>
      <c r="BF1" s="31" t="s">
        <v>55</v>
      </c>
    </row>
    <row r="2" spans="1:58" s="19" customFormat="1" x14ac:dyDescent="0.35">
      <c r="A2" s="6">
        <v>5</v>
      </c>
      <c r="B2" s="6" t="s">
        <v>58</v>
      </c>
      <c r="C2" s="14">
        <v>400</v>
      </c>
      <c r="D2" s="14">
        <v>3</v>
      </c>
      <c r="E2" s="14">
        <f t="shared" ref="E2:E24" si="0">(C2*D2)/100</f>
        <v>12</v>
      </c>
      <c r="F2" s="15">
        <f t="shared" ref="F2:F24" si="1">LOG10(E2+1)</f>
        <v>1.1139433523068367</v>
      </c>
      <c r="G2" s="14">
        <v>0</v>
      </c>
      <c r="H2" s="14">
        <v>0</v>
      </c>
      <c r="I2" s="14">
        <f t="shared" ref="I2:I24" si="2">(G2*H2)/100</f>
        <v>0</v>
      </c>
      <c r="J2" s="15">
        <f t="shared" ref="J2:J24" si="3">LOG10(I2+1)</f>
        <v>0</v>
      </c>
      <c r="K2" s="14">
        <v>0</v>
      </c>
      <c r="L2" s="14">
        <v>0</v>
      </c>
      <c r="M2" s="14">
        <f t="shared" ref="M2:M24" si="4">(K2*L2)/100</f>
        <v>0</v>
      </c>
      <c r="N2" s="15">
        <f t="shared" ref="N2:N24" si="5">LOG10(M2+1)</f>
        <v>0</v>
      </c>
      <c r="O2" s="14">
        <v>100</v>
      </c>
      <c r="P2" s="14">
        <v>0</v>
      </c>
      <c r="Q2" s="14">
        <f t="shared" ref="Q2:Q24" si="6">(O2*P2)/100</f>
        <v>0</v>
      </c>
      <c r="R2" s="15">
        <f t="shared" ref="R2:R24" si="7">LOG10(Q2+1)</f>
        <v>0</v>
      </c>
      <c r="S2" s="14">
        <v>50</v>
      </c>
      <c r="T2" s="14">
        <v>0</v>
      </c>
      <c r="U2" s="14">
        <f t="shared" ref="U2:U24" si="8">(S2*T2)/100</f>
        <v>0</v>
      </c>
      <c r="V2" s="15">
        <f t="shared" ref="V2:V24" si="9">LOG10(U2+1)</f>
        <v>0</v>
      </c>
      <c r="W2" s="14">
        <v>50</v>
      </c>
      <c r="X2" s="14">
        <v>6</v>
      </c>
      <c r="Y2" s="14">
        <f t="shared" ref="Y2:Y24" si="10">(W2*X2)/100</f>
        <v>3</v>
      </c>
      <c r="Z2" s="15">
        <f t="shared" ref="Z2:Z24" si="11">LOG10(Y2+1)</f>
        <v>0.6020599913279624</v>
      </c>
      <c r="AA2" s="14">
        <v>0</v>
      </c>
      <c r="AB2" s="14">
        <v>19</v>
      </c>
      <c r="AC2" s="14">
        <f t="shared" ref="AC2:AC24" si="12">(AA2*AB2)/100</f>
        <v>0</v>
      </c>
      <c r="AD2" s="15">
        <f t="shared" ref="AD2:AD24" si="13">LOG10(AC2+1)</f>
        <v>0</v>
      </c>
      <c r="AE2" s="14">
        <v>0</v>
      </c>
      <c r="AF2" s="14">
        <v>7</v>
      </c>
      <c r="AG2" s="14">
        <f t="shared" ref="AG2:AG24" si="14">(AE2*AF2)/100</f>
        <v>0</v>
      </c>
      <c r="AH2" s="15">
        <f t="shared" ref="AH2:AH24" si="15">LOG10(AG2+1)</f>
        <v>0</v>
      </c>
      <c r="AI2" s="14">
        <v>100</v>
      </c>
      <c r="AJ2" s="14">
        <v>6</v>
      </c>
      <c r="AK2" s="14">
        <f t="shared" ref="AK2:AK24" si="16">(AI2*AJ2)/100</f>
        <v>6</v>
      </c>
      <c r="AL2" s="15">
        <f t="shared" ref="AL2:AL24" si="17">LOG10(AK2+1)</f>
        <v>0.84509804001425681</v>
      </c>
      <c r="AM2" s="14">
        <v>750</v>
      </c>
      <c r="AN2" s="16">
        <v>52</v>
      </c>
      <c r="AO2" s="14">
        <f t="shared" ref="AO2:AO24" si="18">(AM2*AN2)/100</f>
        <v>390</v>
      </c>
      <c r="AP2" s="15">
        <f t="shared" ref="AP2:AP24" si="19">LOG10(AO2+1)</f>
        <v>2.5921767573958667</v>
      </c>
      <c r="AQ2" s="16">
        <v>250</v>
      </c>
      <c r="AR2" s="16">
        <v>40</v>
      </c>
      <c r="AS2" s="14">
        <f t="shared" ref="AS2:AS24" si="20">(AQ2*AR2)/100</f>
        <v>100</v>
      </c>
      <c r="AT2" s="15">
        <f t="shared" ref="AT2:AT24" si="21">LOG10(AS2+1)</f>
        <v>2.0043213737826426</v>
      </c>
      <c r="AU2" s="14">
        <v>750</v>
      </c>
      <c r="AV2" s="16">
        <v>19</v>
      </c>
      <c r="AW2" s="14">
        <f t="shared" ref="AW2:AW24" si="22">(AU2*AV2)/100</f>
        <v>142.5</v>
      </c>
      <c r="AX2" s="15">
        <f t="shared" ref="AX2:AX24" si="23">LOG10(AW2+1)</f>
        <v>2.1568519010700111</v>
      </c>
      <c r="AY2" s="16">
        <v>150</v>
      </c>
      <c r="AZ2" s="16">
        <v>13</v>
      </c>
      <c r="BA2" s="14">
        <f t="shared" ref="BA2:BA24" si="24">(AY2*AZ2)/100</f>
        <v>19.5</v>
      </c>
      <c r="BB2" s="15">
        <f t="shared" ref="BB2:BB24" si="25">LOG10(BA2+1)</f>
        <v>1.3117538610557542</v>
      </c>
      <c r="BC2" s="17">
        <v>600</v>
      </c>
      <c r="BD2" s="14">
        <v>51</v>
      </c>
      <c r="BE2" s="18">
        <f t="shared" ref="BE2:BE24" si="26">(BC2*BD2)/100</f>
        <v>306</v>
      </c>
      <c r="BF2" s="15">
        <f t="shared" ref="BF2:BF24" si="27">LOG10(BE2+1)</f>
        <v>2.4871383754771865</v>
      </c>
    </row>
    <row r="3" spans="1:58" s="19" customFormat="1" x14ac:dyDescent="0.35">
      <c r="A3" s="3">
        <v>6</v>
      </c>
      <c r="B3" s="3" t="s">
        <v>58</v>
      </c>
      <c r="C3" s="14">
        <v>250</v>
      </c>
      <c r="D3" s="14">
        <v>3</v>
      </c>
      <c r="E3" s="14">
        <f t="shared" si="0"/>
        <v>7.5</v>
      </c>
      <c r="F3" s="15">
        <f t="shared" si="1"/>
        <v>0.92941892571429274</v>
      </c>
      <c r="G3" s="14">
        <v>0</v>
      </c>
      <c r="H3" s="14">
        <v>0</v>
      </c>
      <c r="I3" s="14">
        <f t="shared" si="2"/>
        <v>0</v>
      </c>
      <c r="J3" s="15">
        <f t="shared" si="3"/>
        <v>0</v>
      </c>
      <c r="K3" s="14">
        <v>100</v>
      </c>
      <c r="L3" s="14">
        <v>0</v>
      </c>
      <c r="M3" s="14">
        <f t="shared" si="4"/>
        <v>0</v>
      </c>
      <c r="N3" s="15">
        <f t="shared" si="5"/>
        <v>0</v>
      </c>
      <c r="O3" s="14">
        <v>150</v>
      </c>
      <c r="P3" s="14">
        <v>0</v>
      </c>
      <c r="Q3" s="14">
        <f t="shared" si="6"/>
        <v>0</v>
      </c>
      <c r="R3" s="15">
        <f t="shared" si="7"/>
        <v>0</v>
      </c>
      <c r="S3" s="14">
        <v>50</v>
      </c>
      <c r="T3" s="14">
        <v>0</v>
      </c>
      <c r="U3" s="14">
        <f t="shared" si="8"/>
        <v>0</v>
      </c>
      <c r="V3" s="15">
        <f t="shared" si="9"/>
        <v>0</v>
      </c>
      <c r="W3" s="14">
        <v>50</v>
      </c>
      <c r="X3" s="14">
        <v>6</v>
      </c>
      <c r="Y3" s="14">
        <f t="shared" si="10"/>
        <v>3</v>
      </c>
      <c r="Z3" s="15">
        <f t="shared" si="11"/>
        <v>0.6020599913279624</v>
      </c>
      <c r="AA3" s="14">
        <v>50</v>
      </c>
      <c r="AB3" s="14">
        <v>19</v>
      </c>
      <c r="AC3" s="14">
        <f t="shared" si="12"/>
        <v>9.5</v>
      </c>
      <c r="AD3" s="15">
        <f t="shared" si="13"/>
        <v>1.0211892990699381</v>
      </c>
      <c r="AE3" s="14">
        <v>0</v>
      </c>
      <c r="AF3" s="14">
        <v>7</v>
      </c>
      <c r="AG3" s="14">
        <f t="shared" si="14"/>
        <v>0</v>
      </c>
      <c r="AH3" s="15">
        <f t="shared" si="15"/>
        <v>0</v>
      </c>
      <c r="AI3" s="14">
        <v>0</v>
      </c>
      <c r="AJ3" s="14">
        <v>6</v>
      </c>
      <c r="AK3" s="14">
        <f t="shared" si="16"/>
        <v>0</v>
      </c>
      <c r="AL3" s="15">
        <f t="shared" si="17"/>
        <v>0</v>
      </c>
      <c r="AM3" s="16">
        <v>50</v>
      </c>
      <c r="AN3" s="16">
        <v>52</v>
      </c>
      <c r="AO3" s="14">
        <f t="shared" si="18"/>
        <v>26</v>
      </c>
      <c r="AP3" s="15">
        <f t="shared" si="19"/>
        <v>1.4313637641589874</v>
      </c>
      <c r="AQ3" s="14">
        <v>150</v>
      </c>
      <c r="AR3" s="16">
        <v>40</v>
      </c>
      <c r="AS3" s="14">
        <f t="shared" si="20"/>
        <v>60</v>
      </c>
      <c r="AT3" s="15">
        <f t="shared" si="21"/>
        <v>1.7853298350107671</v>
      </c>
      <c r="AU3" s="14">
        <v>150</v>
      </c>
      <c r="AV3" s="16">
        <v>19</v>
      </c>
      <c r="AW3" s="14">
        <f t="shared" si="22"/>
        <v>28.5</v>
      </c>
      <c r="AX3" s="15">
        <f t="shared" si="23"/>
        <v>1.469822015978163</v>
      </c>
      <c r="AY3" s="14">
        <v>100</v>
      </c>
      <c r="AZ3" s="16">
        <v>13</v>
      </c>
      <c r="BA3" s="14">
        <f t="shared" si="24"/>
        <v>13</v>
      </c>
      <c r="BB3" s="15">
        <f t="shared" si="25"/>
        <v>1.146128035678238</v>
      </c>
      <c r="BC3" s="20">
        <v>0</v>
      </c>
      <c r="BD3" s="14">
        <v>51</v>
      </c>
      <c r="BE3" s="18">
        <f t="shared" si="26"/>
        <v>0</v>
      </c>
      <c r="BF3" s="15">
        <f t="shared" si="27"/>
        <v>0</v>
      </c>
    </row>
    <row r="4" spans="1:58" s="19" customFormat="1" x14ac:dyDescent="0.35">
      <c r="A4" s="3">
        <v>7</v>
      </c>
      <c r="B4" s="3" t="s">
        <v>58</v>
      </c>
      <c r="C4" s="14">
        <v>200</v>
      </c>
      <c r="D4" s="14">
        <v>3</v>
      </c>
      <c r="E4" s="14">
        <f t="shared" si="0"/>
        <v>6</v>
      </c>
      <c r="F4" s="15">
        <f t="shared" si="1"/>
        <v>0.84509804001425681</v>
      </c>
      <c r="G4" s="14">
        <v>0</v>
      </c>
      <c r="H4" s="14">
        <v>0</v>
      </c>
      <c r="I4" s="14">
        <f t="shared" si="2"/>
        <v>0</v>
      </c>
      <c r="J4" s="15">
        <f t="shared" si="3"/>
        <v>0</v>
      </c>
      <c r="K4" s="14">
        <v>0</v>
      </c>
      <c r="L4" s="14">
        <v>0</v>
      </c>
      <c r="M4" s="14">
        <f t="shared" si="4"/>
        <v>0</v>
      </c>
      <c r="N4" s="15">
        <f t="shared" si="5"/>
        <v>0</v>
      </c>
      <c r="O4" s="14">
        <v>200</v>
      </c>
      <c r="P4" s="14">
        <v>0</v>
      </c>
      <c r="Q4" s="14">
        <f t="shared" si="6"/>
        <v>0</v>
      </c>
      <c r="R4" s="15">
        <f t="shared" si="7"/>
        <v>0</v>
      </c>
      <c r="S4" s="14">
        <v>200</v>
      </c>
      <c r="T4" s="14">
        <v>0</v>
      </c>
      <c r="U4" s="14">
        <f t="shared" si="8"/>
        <v>0</v>
      </c>
      <c r="V4" s="15">
        <f t="shared" si="9"/>
        <v>0</v>
      </c>
      <c r="W4" s="14">
        <v>50</v>
      </c>
      <c r="X4" s="14">
        <v>6</v>
      </c>
      <c r="Y4" s="14">
        <f t="shared" si="10"/>
        <v>3</v>
      </c>
      <c r="Z4" s="15">
        <f t="shared" si="11"/>
        <v>0.6020599913279624</v>
      </c>
      <c r="AA4" s="14">
        <v>200</v>
      </c>
      <c r="AB4" s="14">
        <v>19</v>
      </c>
      <c r="AC4" s="14">
        <f t="shared" si="12"/>
        <v>38</v>
      </c>
      <c r="AD4" s="15">
        <f t="shared" si="13"/>
        <v>1.5910646070264991</v>
      </c>
      <c r="AE4" s="14">
        <v>200</v>
      </c>
      <c r="AF4" s="14">
        <v>7</v>
      </c>
      <c r="AG4" s="14">
        <f t="shared" si="14"/>
        <v>14</v>
      </c>
      <c r="AH4" s="15">
        <f t="shared" si="15"/>
        <v>1.1760912590556813</v>
      </c>
      <c r="AI4" s="14">
        <v>50</v>
      </c>
      <c r="AJ4" s="14">
        <v>6</v>
      </c>
      <c r="AK4" s="14">
        <f t="shared" si="16"/>
        <v>3</v>
      </c>
      <c r="AL4" s="15">
        <f t="shared" si="17"/>
        <v>0.6020599913279624</v>
      </c>
      <c r="AM4" s="14">
        <v>0</v>
      </c>
      <c r="AN4" s="16">
        <v>52</v>
      </c>
      <c r="AO4" s="14">
        <f t="shared" si="18"/>
        <v>0</v>
      </c>
      <c r="AP4" s="15">
        <f t="shared" si="19"/>
        <v>0</v>
      </c>
      <c r="AQ4" s="16">
        <v>0</v>
      </c>
      <c r="AR4" s="16">
        <v>40</v>
      </c>
      <c r="AS4" s="14">
        <f t="shared" si="20"/>
        <v>0</v>
      </c>
      <c r="AT4" s="15">
        <f t="shared" si="21"/>
        <v>0</v>
      </c>
      <c r="AU4" s="14">
        <v>550</v>
      </c>
      <c r="AV4" s="16">
        <v>19</v>
      </c>
      <c r="AW4" s="14">
        <f t="shared" si="22"/>
        <v>104.5</v>
      </c>
      <c r="AX4" s="15">
        <f t="shared" si="23"/>
        <v>2.0232524596337114</v>
      </c>
      <c r="AY4" s="16">
        <v>50</v>
      </c>
      <c r="AZ4" s="16">
        <v>13</v>
      </c>
      <c r="BA4" s="14">
        <f t="shared" si="24"/>
        <v>6.5</v>
      </c>
      <c r="BB4" s="15">
        <f t="shared" si="25"/>
        <v>0.87506126339170009</v>
      </c>
      <c r="BC4" s="17">
        <v>100</v>
      </c>
      <c r="BD4" s="14">
        <v>51</v>
      </c>
      <c r="BE4" s="18">
        <f t="shared" si="26"/>
        <v>51</v>
      </c>
      <c r="BF4" s="15">
        <f t="shared" si="27"/>
        <v>1.7160033436347992</v>
      </c>
    </row>
    <row r="5" spans="1:58" s="19" customFormat="1" x14ac:dyDescent="0.35">
      <c r="A5" s="6">
        <v>8</v>
      </c>
      <c r="B5" s="6" t="s">
        <v>58</v>
      </c>
      <c r="C5" s="14">
        <v>750</v>
      </c>
      <c r="D5" s="14">
        <v>3</v>
      </c>
      <c r="E5" s="14">
        <f t="shared" si="0"/>
        <v>22.5</v>
      </c>
      <c r="F5" s="15">
        <f t="shared" si="1"/>
        <v>1.3710678622717363</v>
      </c>
      <c r="G5" s="14">
        <v>0</v>
      </c>
      <c r="H5" s="14">
        <v>0</v>
      </c>
      <c r="I5" s="14">
        <f t="shared" si="2"/>
        <v>0</v>
      </c>
      <c r="J5" s="15">
        <f t="shared" si="3"/>
        <v>0</v>
      </c>
      <c r="K5" s="14">
        <v>0</v>
      </c>
      <c r="L5" s="14">
        <v>0</v>
      </c>
      <c r="M5" s="14">
        <f t="shared" si="4"/>
        <v>0</v>
      </c>
      <c r="N5" s="15">
        <f t="shared" si="5"/>
        <v>0</v>
      </c>
      <c r="O5" s="14">
        <v>150</v>
      </c>
      <c r="P5" s="14">
        <v>0</v>
      </c>
      <c r="Q5" s="14">
        <f t="shared" si="6"/>
        <v>0</v>
      </c>
      <c r="R5" s="15">
        <f t="shared" si="7"/>
        <v>0</v>
      </c>
      <c r="S5" s="14">
        <v>200</v>
      </c>
      <c r="T5" s="14">
        <v>0</v>
      </c>
      <c r="U5" s="14">
        <f t="shared" si="8"/>
        <v>0</v>
      </c>
      <c r="V5" s="15">
        <f t="shared" si="9"/>
        <v>0</v>
      </c>
      <c r="W5" s="14">
        <v>400</v>
      </c>
      <c r="X5" s="14">
        <v>6</v>
      </c>
      <c r="Y5" s="14">
        <f t="shared" si="10"/>
        <v>24</v>
      </c>
      <c r="Z5" s="15">
        <f t="shared" si="11"/>
        <v>1.3979400086720377</v>
      </c>
      <c r="AA5" s="14">
        <v>400</v>
      </c>
      <c r="AB5" s="14">
        <v>19</v>
      </c>
      <c r="AC5" s="14">
        <f t="shared" si="12"/>
        <v>76</v>
      </c>
      <c r="AD5" s="15">
        <f t="shared" si="13"/>
        <v>1.8864907251724818</v>
      </c>
      <c r="AE5" s="14">
        <v>1100</v>
      </c>
      <c r="AF5" s="14">
        <v>7</v>
      </c>
      <c r="AG5" s="14">
        <f t="shared" si="14"/>
        <v>77</v>
      </c>
      <c r="AH5" s="15">
        <f t="shared" si="15"/>
        <v>1.8920946026904804</v>
      </c>
      <c r="AI5" s="14">
        <v>100</v>
      </c>
      <c r="AJ5" s="14">
        <v>6</v>
      </c>
      <c r="AK5" s="14">
        <f t="shared" si="16"/>
        <v>6</v>
      </c>
      <c r="AL5" s="15">
        <f t="shared" si="17"/>
        <v>0.84509804001425681</v>
      </c>
      <c r="AM5" s="14">
        <v>150</v>
      </c>
      <c r="AN5" s="16">
        <v>52</v>
      </c>
      <c r="AO5" s="14">
        <f t="shared" si="18"/>
        <v>78</v>
      </c>
      <c r="AP5" s="15">
        <f t="shared" si="19"/>
        <v>1.8976270912904414</v>
      </c>
      <c r="AQ5" s="14">
        <v>200</v>
      </c>
      <c r="AR5" s="16">
        <v>40</v>
      </c>
      <c r="AS5" s="14">
        <f t="shared" si="20"/>
        <v>80</v>
      </c>
      <c r="AT5" s="15">
        <f t="shared" si="21"/>
        <v>1.9084850188786497</v>
      </c>
      <c r="AU5" s="14">
        <v>450</v>
      </c>
      <c r="AV5" s="16">
        <v>19</v>
      </c>
      <c r="AW5" s="14">
        <f t="shared" si="22"/>
        <v>85.5</v>
      </c>
      <c r="AX5" s="15">
        <f t="shared" si="23"/>
        <v>1.9370161074648142</v>
      </c>
      <c r="AY5" s="14">
        <v>150</v>
      </c>
      <c r="AZ5" s="16">
        <v>13</v>
      </c>
      <c r="BA5" s="14">
        <f t="shared" si="24"/>
        <v>19.5</v>
      </c>
      <c r="BB5" s="15">
        <f t="shared" si="25"/>
        <v>1.3117538610557542</v>
      </c>
      <c r="BC5" s="20">
        <v>50</v>
      </c>
      <c r="BD5" s="14">
        <v>51</v>
      </c>
      <c r="BE5" s="18">
        <f t="shared" si="26"/>
        <v>25.5</v>
      </c>
      <c r="BF5" s="15">
        <f t="shared" si="27"/>
        <v>1.4232458739368079</v>
      </c>
    </row>
    <row r="6" spans="1:58" s="19" customFormat="1" x14ac:dyDescent="0.35">
      <c r="A6" s="3">
        <v>13</v>
      </c>
      <c r="B6" s="3" t="s">
        <v>58</v>
      </c>
      <c r="C6" s="14">
        <v>100</v>
      </c>
      <c r="D6" s="14">
        <v>8</v>
      </c>
      <c r="E6" s="14">
        <f t="shared" si="0"/>
        <v>8</v>
      </c>
      <c r="F6" s="15">
        <f t="shared" si="1"/>
        <v>0.95424250943932487</v>
      </c>
      <c r="G6" s="14">
        <v>0</v>
      </c>
      <c r="H6" s="14">
        <v>0</v>
      </c>
      <c r="I6" s="14">
        <f t="shared" si="2"/>
        <v>0</v>
      </c>
      <c r="J6" s="15">
        <f t="shared" si="3"/>
        <v>0</v>
      </c>
      <c r="K6" s="14">
        <v>0</v>
      </c>
      <c r="L6" s="14">
        <v>0</v>
      </c>
      <c r="M6" s="14">
        <f t="shared" si="4"/>
        <v>0</v>
      </c>
      <c r="N6" s="15">
        <f t="shared" si="5"/>
        <v>0</v>
      </c>
      <c r="O6" s="14">
        <v>0</v>
      </c>
      <c r="P6" s="14">
        <v>0</v>
      </c>
      <c r="Q6" s="14">
        <f t="shared" si="6"/>
        <v>0</v>
      </c>
      <c r="R6" s="15">
        <f t="shared" si="7"/>
        <v>0</v>
      </c>
      <c r="S6" s="14">
        <v>0</v>
      </c>
      <c r="T6" s="14">
        <v>0</v>
      </c>
      <c r="U6" s="14">
        <f t="shared" si="8"/>
        <v>0</v>
      </c>
      <c r="V6" s="15">
        <f t="shared" si="9"/>
        <v>0</v>
      </c>
      <c r="W6" s="14">
        <v>50</v>
      </c>
      <c r="X6" s="14">
        <v>6</v>
      </c>
      <c r="Y6" s="14">
        <f t="shared" si="10"/>
        <v>3</v>
      </c>
      <c r="Z6" s="15">
        <f t="shared" si="11"/>
        <v>0.6020599913279624</v>
      </c>
      <c r="AA6" s="14">
        <v>0</v>
      </c>
      <c r="AB6" s="14">
        <v>10</v>
      </c>
      <c r="AC6" s="14">
        <f t="shared" si="12"/>
        <v>0</v>
      </c>
      <c r="AD6" s="15">
        <f t="shared" si="13"/>
        <v>0</v>
      </c>
      <c r="AE6" s="14">
        <v>300</v>
      </c>
      <c r="AF6" s="14">
        <v>3</v>
      </c>
      <c r="AG6" s="14">
        <f t="shared" si="14"/>
        <v>9</v>
      </c>
      <c r="AH6" s="15">
        <f t="shared" si="15"/>
        <v>1</v>
      </c>
      <c r="AI6" s="14">
        <v>150</v>
      </c>
      <c r="AJ6" s="14">
        <v>6</v>
      </c>
      <c r="AK6" s="14">
        <f t="shared" si="16"/>
        <v>9</v>
      </c>
      <c r="AL6" s="15">
        <f t="shared" si="17"/>
        <v>1</v>
      </c>
      <c r="AM6" s="14">
        <v>150</v>
      </c>
      <c r="AN6" s="16">
        <v>47</v>
      </c>
      <c r="AO6" s="14">
        <f t="shared" si="18"/>
        <v>70.5</v>
      </c>
      <c r="AP6" s="15">
        <f t="shared" si="19"/>
        <v>1.8543060418010806</v>
      </c>
      <c r="AQ6" s="14">
        <v>150</v>
      </c>
      <c r="AR6" s="16">
        <v>4</v>
      </c>
      <c r="AS6" s="14">
        <f t="shared" si="20"/>
        <v>6</v>
      </c>
      <c r="AT6" s="15">
        <f t="shared" si="21"/>
        <v>0.84509804001425681</v>
      </c>
      <c r="AU6" s="14">
        <v>200</v>
      </c>
      <c r="AV6" s="16">
        <v>12</v>
      </c>
      <c r="AW6" s="14">
        <f t="shared" si="22"/>
        <v>24</v>
      </c>
      <c r="AX6" s="15">
        <f t="shared" si="23"/>
        <v>1.3979400086720377</v>
      </c>
      <c r="AY6" s="16">
        <v>300</v>
      </c>
      <c r="AZ6" s="16">
        <v>24</v>
      </c>
      <c r="BA6" s="14">
        <f t="shared" si="24"/>
        <v>72</v>
      </c>
      <c r="BB6" s="15">
        <f t="shared" si="25"/>
        <v>1.8633228601204559</v>
      </c>
      <c r="BC6" s="17">
        <v>50</v>
      </c>
      <c r="BD6" s="14">
        <v>34</v>
      </c>
      <c r="BE6" s="18">
        <f t="shared" si="26"/>
        <v>17</v>
      </c>
      <c r="BF6" s="15">
        <f t="shared" si="27"/>
        <v>1.255272505103306</v>
      </c>
    </row>
    <row r="7" spans="1:58" s="19" customFormat="1" x14ac:dyDescent="0.35">
      <c r="A7" s="6">
        <v>14</v>
      </c>
      <c r="B7" s="6" t="s">
        <v>58</v>
      </c>
      <c r="C7" s="14">
        <v>100</v>
      </c>
      <c r="D7" s="14">
        <v>8</v>
      </c>
      <c r="E7" s="14">
        <f t="shared" si="0"/>
        <v>8</v>
      </c>
      <c r="F7" s="15">
        <f t="shared" si="1"/>
        <v>0.95424250943932487</v>
      </c>
      <c r="G7" s="14">
        <v>0</v>
      </c>
      <c r="H7" s="14">
        <v>0</v>
      </c>
      <c r="I7" s="14">
        <f t="shared" si="2"/>
        <v>0</v>
      </c>
      <c r="J7" s="15">
        <f t="shared" si="3"/>
        <v>0</v>
      </c>
      <c r="K7" s="14">
        <v>0</v>
      </c>
      <c r="L7" s="14">
        <v>0</v>
      </c>
      <c r="M7" s="14">
        <f t="shared" si="4"/>
        <v>0</v>
      </c>
      <c r="N7" s="15">
        <f t="shared" si="5"/>
        <v>0</v>
      </c>
      <c r="O7" s="14">
        <v>50</v>
      </c>
      <c r="P7" s="14">
        <v>0</v>
      </c>
      <c r="Q7" s="14">
        <f t="shared" si="6"/>
        <v>0</v>
      </c>
      <c r="R7" s="15">
        <f t="shared" si="7"/>
        <v>0</v>
      </c>
      <c r="S7" s="14">
        <v>0</v>
      </c>
      <c r="T7" s="14">
        <v>0</v>
      </c>
      <c r="U7" s="14">
        <f t="shared" si="8"/>
        <v>0</v>
      </c>
      <c r="V7" s="15">
        <f t="shared" si="9"/>
        <v>0</v>
      </c>
      <c r="W7" s="16">
        <v>0</v>
      </c>
      <c r="X7" s="14">
        <v>6</v>
      </c>
      <c r="Y7" s="14">
        <f t="shared" si="10"/>
        <v>0</v>
      </c>
      <c r="Z7" s="15">
        <f t="shared" si="11"/>
        <v>0</v>
      </c>
      <c r="AA7" s="14">
        <v>150</v>
      </c>
      <c r="AB7" s="14">
        <v>10</v>
      </c>
      <c r="AC7" s="14">
        <f t="shared" si="12"/>
        <v>15</v>
      </c>
      <c r="AD7" s="15">
        <f t="shared" si="13"/>
        <v>1.2041199826559248</v>
      </c>
      <c r="AE7" s="14">
        <v>150</v>
      </c>
      <c r="AF7" s="14">
        <v>3</v>
      </c>
      <c r="AG7" s="14">
        <f t="shared" si="14"/>
        <v>4.5</v>
      </c>
      <c r="AH7" s="15">
        <f t="shared" si="15"/>
        <v>0.74036268949424389</v>
      </c>
      <c r="AI7" s="14">
        <v>650</v>
      </c>
      <c r="AJ7" s="14">
        <v>6</v>
      </c>
      <c r="AK7" s="14">
        <f t="shared" si="16"/>
        <v>39</v>
      </c>
      <c r="AL7" s="15">
        <f t="shared" si="17"/>
        <v>1.6020599913279623</v>
      </c>
      <c r="AM7" s="14">
        <v>450</v>
      </c>
      <c r="AN7" s="16">
        <v>47</v>
      </c>
      <c r="AO7" s="14">
        <f t="shared" si="18"/>
        <v>211.5</v>
      </c>
      <c r="AP7" s="15">
        <f t="shared" si="19"/>
        <v>2.3273589343863303</v>
      </c>
      <c r="AQ7" s="14">
        <v>150</v>
      </c>
      <c r="AR7" s="16">
        <v>4</v>
      </c>
      <c r="AS7" s="14">
        <f t="shared" si="20"/>
        <v>6</v>
      </c>
      <c r="AT7" s="15">
        <f t="shared" si="21"/>
        <v>0.84509804001425681</v>
      </c>
      <c r="AU7" s="14">
        <v>450</v>
      </c>
      <c r="AV7" s="16">
        <v>12</v>
      </c>
      <c r="AW7" s="14">
        <f t="shared" si="22"/>
        <v>54</v>
      </c>
      <c r="AX7" s="15">
        <f t="shared" si="23"/>
        <v>1.7403626894942439</v>
      </c>
      <c r="AY7" s="14">
        <v>150</v>
      </c>
      <c r="AZ7" s="16">
        <v>24</v>
      </c>
      <c r="BA7" s="14">
        <f t="shared" si="24"/>
        <v>36</v>
      </c>
      <c r="BB7" s="15">
        <f t="shared" si="25"/>
        <v>1.568201724066995</v>
      </c>
      <c r="BC7" s="20">
        <v>0</v>
      </c>
      <c r="BD7" s="14">
        <v>34</v>
      </c>
      <c r="BE7" s="18">
        <f t="shared" si="26"/>
        <v>0</v>
      </c>
      <c r="BF7" s="15">
        <f t="shared" si="27"/>
        <v>0</v>
      </c>
    </row>
    <row r="8" spans="1:58" s="19" customFormat="1" x14ac:dyDescent="0.35">
      <c r="A8" s="3">
        <v>15</v>
      </c>
      <c r="B8" s="3" t="s">
        <v>58</v>
      </c>
      <c r="C8" s="14">
        <v>400</v>
      </c>
      <c r="D8" s="14">
        <v>8</v>
      </c>
      <c r="E8" s="14">
        <f t="shared" si="0"/>
        <v>32</v>
      </c>
      <c r="F8" s="15">
        <f t="shared" si="1"/>
        <v>1.5185139398778875</v>
      </c>
      <c r="G8" s="14">
        <v>0</v>
      </c>
      <c r="H8" s="14">
        <v>0</v>
      </c>
      <c r="I8" s="14">
        <f t="shared" si="2"/>
        <v>0</v>
      </c>
      <c r="J8" s="15">
        <f t="shared" si="3"/>
        <v>0</v>
      </c>
      <c r="K8" s="14">
        <v>0</v>
      </c>
      <c r="L8" s="14">
        <v>0</v>
      </c>
      <c r="M8" s="14">
        <f t="shared" si="4"/>
        <v>0</v>
      </c>
      <c r="N8" s="15">
        <f t="shared" si="5"/>
        <v>0</v>
      </c>
      <c r="O8" s="14">
        <v>100</v>
      </c>
      <c r="P8" s="14">
        <v>0</v>
      </c>
      <c r="Q8" s="14">
        <f t="shared" si="6"/>
        <v>0</v>
      </c>
      <c r="R8" s="15">
        <f t="shared" si="7"/>
        <v>0</v>
      </c>
      <c r="S8" s="14">
        <v>50</v>
      </c>
      <c r="T8" s="14">
        <v>0</v>
      </c>
      <c r="U8" s="14">
        <f t="shared" si="8"/>
        <v>0</v>
      </c>
      <c r="V8" s="15">
        <f t="shared" si="9"/>
        <v>0</v>
      </c>
      <c r="W8" s="14">
        <v>150</v>
      </c>
      <c r="X8" s="14">
        <v>6</v>
      </c>
      <c r="Y8" s="14">
        <f t="shared" si="10"/>
        <v>9</v>
      </c>
      <c r="Z8" s="15">
        <f t="shared" si="11"/>
        <v>1</v>
      </c>
      <c r="AA8" s="14">
        <v>50</v>
      </c>
      <c r="AB8" s="14">
        <v>10</v>
      </c>
      <c r="AC8" s="14">
        <f t="shared" si="12"/>
        <v>5</v>
      </c>
      <c r="AD8" s="15">
        <f t="shared" si="13"/>
        <v>0.77815125038364363</v>
      </c>
      <c r="AE8" s="14">
        <v>850</v>
      </c>
      <c r="AF8" s="14">
        <v>3</v>
      </c>
      <c r="AG8" s="14">
        <f t="shared" si="14"/>
        <v>25.5</v>
      </c>
      <c r="AH8" s="15">
        <f t="shared" si="15"/>
        <v>1.4232458739368079</v>
      </c>
      <c r="AI8" s="14">
        <v>550</v>
      </c>
      <c r="AJ8" s="14">
        <v>6</v>
      </c>
      <c r="AK8" s="14">
        <f t="shared" si="16"/>
        <v>33</v>
      </c>
      <c r="AL8" s="15">
        <f t="shared" si="17"/>
        <v>1.5314789170422551</v>
      </c>
      <c r="AM8" s="14">
        <v>100</v>
      </c>
      <c r="AN8" s="16">
        <v>47</v>
      </c>
      <c r="AO8" s="14">
        <f t="shared" si="18"/>
        <v>47</v>
      </c>
      <c r="AP8" s="15">
        <f t="shared" si="19"/>
        <v>1.6812412373755872</v>
      </c>
      <c r="AQ8" s="14">
        <v>300</v>
      </c>
      <c r="AR8" s="16">
        <v>4</v>
      </c>
      <c r="AS8" s="14">
        <f t="shared" si="20"/>
        <v>12</v>
      </c>
      <c r="AT8" s="15">
        <f t="shared" si="21"/>
        <v>1.1139433523068367</v>
      </c>
      <c r="AU8" s="14">
        <v>150</v>
      </c>
      <c r="AV8" s="16">
        <v>12</v>
      </c>
      <c r="AW8" s="14">
        <f t="shared" si="22"/>
        <v>18</v>
      </c>
      <c r="AX8" s="15">
        <f t="shared" si="23"/>
        <v>1.2787536009528289</v>
      </c>
      <c r="AY8" s="14">
        <v>100</v>
      </c>
      <c r="AZ8" s="16">
        <v>24</v>
      </c>
      <c r="BA8" s="14">
        <f t="shared" si="24"/>
        <v>24</v>
      </c>
      <c r="BB8" s="15">
        <f t="shared" si="25"/>
        <v>1.3979400086720377</v>
      </c>
      <c r="BC8" s="17">
        <v>400</v>
      </c>
      <c r="BD8" s="14">
        <v>34</v>
      </c>
      <c r="BE8" s="18">
        <f t="shared" si="26"/>
        <v>136</v>
      </c>
      <c r="BF8" s="15">
        <f t="shared" si="27"/>
        <v>2.1367205671564067</v>
      </c>
    </row>
    <row r="9" spans="1:58" s="19" customFormat="1" x14ac:dyDescent="0.35">
      <c r="A9" s="3">
        <v>16</v>
      </c>
      <c r="B9" s="3" t="s">
        <v>58</v>
      </c>
      <c r="C9" s="14">
        <v>100</v>
      </c>
      <c r="D9" s="14">
        <v>8</v>
      </c>
      <c r="E9" s="14">
        <f t="shared" si="0"/>
        <v>8</v>
      </c>
      <c r="F9" s="15">
        <f t="shared" si="1"/>
        <v>0.95424250943932487</v>
      </c>
      <c r="G9" s="14">
        <v>0</v>
      </c>
      <c r="H9" s="14">
        <v>0</v>
      </c>
      <c r="I9" s="14">
        <f t="shared" si="2"/>
        <v>0</v>
      </c>
      <c r="J9" s="15">
        <f t="shared" si="3"/>
        <v>0</v>
      </c>
      <c r="K9" s="14">
        <v>50</v>
      </c>
      <c r="L9" s="14">
        <v>0</v>
      </c>
      <c r="M9" s="14">
        <f t="shared" si="4"/>
        <v>0</v>
      </c>
      <c r="N9" s="15">
        <f t="shared" si="5"/>
        <v>0</v>
      </c>
      <c r="O9" s="14">
        <v>0</v>
      </c>
      <c r="P9" s="14">
        <v>0</v>
      </c>
      <c r="Q9" s="14">
        <f t="shared" si="6"/>
        <v>0</v>
      </c>
      <c r="R9" s="15">
        <f t="shared" si="7"/>
        <v>0</v>
      </c>
      <c r="S9" s="14">
        <v>0</v>
      </c>
      <c r="T9" s="14">
        <v>0</v>
      </c>
      <c r="U9" s="14">
        <f t="shared" si="8"/>
        <v>0</v>
      </c>
      <c r="V9" s="15">
        <f t="shared" si="9"/>
        <v>0</v>
      </c>
      <c r="W9" s="16">
        <v>100</v>
      </c>
      <c r="X9" s="14">
        <v>6</v>
      </c>
      <c r="Y9" s="14">
        <f t="shared" si="10"/>
        <v>6</v>
      </c>
      <c r="Z9" s="15">
        <f t="shared" si="11"/>
        <v>0.84509804001425681</v>
      </c>
      <c r="AA9" s="14">
        <v>0</v>
      </c>
      <c r="AB9" s="14">
        <v>10</v>
      </c>
      <c r="AC9" s="14">
        <f t="shared" si="12"/>
        <v>0</v>
      </c>
      <c r="AD9" s="15">
        <f t="shared" si="13"/>
        <v>0</v>
      </c>
      <c r="AE9" s="14">
        <v>50</v>
      </c>
      <c r="AF9" s="14">
        <v>3</v>
      </c>
      <c r="AG9" s="14">
        <f t="shared" si="14"/>
        <v>1.5</v>
      </c>
      <c r="AH9" s="15">
        <f t="shared" si="15"/>
        <v>0.3979400086720376</v>
      </c>
      <c r="AI9" s="14">
        <v>0</v>
      </c>
      <c r="AJ9" s="14">
        <v>6</v>
      </c>
      <c r="AK9" s="14">
        <f t="shared" si="16"/>
        <v>0</v>
      </c>
      <c r="AL9" s="15">
        <f t="shared" si="17"/>
        <v>0</v>
      </c>
      <c r="AM9" s="14">
        <v>100</v>
      </c>
      <c r="AN9" s="16">
        <v>47</v>
      </c>
      <c r="AO9" s="14">
        <f t="shared" si="18"/>
        <v>47</v>
      </c>
      <c r="AP9" s="15">
        <f t="shared" si="19"/>
        <v>1.6812412373755872</v>
      </c>
      <c r="AQ9" s="14">
        <v>200</v>
      </c>
      <c r="AR9" s="16">
        <v>4</v>
      </c>
      <c r="AS9" s="14">
        <f t="shared" si="20"/>
        <v>8</v>
      </c>
      <c r="AT9" s="15">
        <f t="shared" si="21"/>
        <v>0.95424250943932487</v>
      </c>
      <c r="AU9" s="14">
        <v>450</v>
      </c>
      <c r="AV9" s="16">
        <v>12</v>
      </c>
      <c r="AW9" s="14">
        <f t="shared" si="22"/>
        <v>54</v>
      </c>
      <c r="AX9" s="15">
        <f t="shared" si="23"/>
        <v>1.7403626894942439</v>
      </c>
      <c r="AY9" s="14">
        <v>0</v>
      </c>
      <c r="AZ9" s="16">
        <v>24</v>
      </c>
      <c r="BA9" s="14">
        <f t="shared" si="24"/>
        <v>0</v>
      </c>
      <c r="BB9" s="15">
        <f t="shared" si="25"/>
        <v>0</v>
      </c>
      <c r="BC9" s="17">
        <v>300</v>
      </c>
      <c r="BD9" s="14">
        <v>34</v>
      </c>
      <c r="BE9" s="18">
        <f t="shared" si="26"/>
        <v>102</v>
      </c>
      <c r="BF9" s="15">
        <f t="shared" si="27"/>
        <v>2.012837224705172</v>
      </c>
    </row>
    <row r="10" spans="1:58" s="19" customFormat="1" x14ac:dyDescent="0.35">
      <c r="A10" s="3">
        <v>21</v>
      </c>
      <c r="B10" s="3" t="s">
        <v>58</v>
      </c>
      <c r="C10" s="14">
        <v>50</v>
      </c>
      <c r="D10" s="14">
        <v>1</v>
      </c>
      <c r="E10" s="14">
        <f t="shared" si="0"/>
        <v>0.5</v>
      </c>
      <c r="F10" s="15">
        <f t="shared" si="1"/>
        <v>0.17609125905568124</v>
      </c>
      <c r="G10" s="14">
        <v>0</v>
      </c>
      <c r="H10" s="14">
        <v>0</v>
      </c>
      <c r="I10" s="14">
        <f t="shared" si="2"/>
        <v>0</v>
      </c>
      <c r="J10" s="15">
        <f t="shared" si="3"/>
        <v>0</v>
      </c>
      <c r="K10" s="14">
        <v>0</v>
      </c>
      <c r="L10" s="14">
        <v>0</v>
      </c>
      <c r="M10" s="14">
        <f t="shared" si="4"/>
        <v>0</v>
      </c>
      <c r="N10" s="15">
        <f t="shared" si="5"/>
        <v>0</v>
      </c>
      <c r="O10" s="14">
        <v>0</v>
      </c>
      <c r="P10" s="14">
        <v>0</v>
      </c>
      <c r="Q10" s="14">
        <f t="shared" si="6"/>
        <v>0</v>
      </c>
      <c r="R10" s="15">
        <f t="shared" si="7"/>
        <v>0</v>
      </c>
      <c r="S10" s="14">
        <v>0</v>
      </c>
      <c r="T10" s="14">
        <v>0</v>
      </c>
      <c r="U10" s="14">
        <f t="shared" si="8"/>
        <v>0</v>
      </c>
      <c r="V10" s="15">
        <f t="shared" si="9"/>
        <v>0</v>
      </c>
      <c r="W10" s="14">
        <v>100</v>
      </c>
      <c r="X10" s="14">
        <v>14</v>
      </c>
      <c r="Y10" s="14">
        <f t="shared" si="10"/>
        <v>14</v>
      </c>
      <c r="Z10" s="15">
        <f t="shared" si="11"/>
        <v>1.1760912590556813</v>
      </c>
      <c r="AA10" s="14">
        <v>0</v>
      </c>
      <c r="AB10" s="14">
        <v>24</v>
      </c>
      <c r="AC10" s="14">
        <f t="shared" si="12"/>
        <v>0</v>
      </c>
      <c r="AD10" s="15">
        <f t="shared" si="13"/>
        <v>0</v>
      </c>
      <c r="AE10" s="14">
        <v>50</v>
      </c>
      <c r="AF10" s="14">
        <v>4</v>
      </c>
      <c r="AG10" s="14">
        <f t="shared" si="14"/>
        <v>2</v>
      </c>
      <c r="AH10" s="15">
        <f t="shared" si="15"/>
        <v>0.47712125471966244</v>
      </c>
      <c r="AI10" s="14">
        <v>0</v>
      </c>
      <c r="AJ10" s="14">
        <v>16</v>
      </c>
      <c r="AK10" s="14">
        <f t="shared" si="16"/>
        <v>0</v>
      </c>
      <c r="AL10" s="15">
        <f t="shared" si="17"/>
        <v>0</v>
      </c>
      <c r="AM10" s="14">
        <v>100</v>
      </c>
      <c r="AN10" s="14">
        <v>26</v>
      </c>
      <c r="AO10" s="14">
        <f t="shared" si="18"/>
        <v>26</v>
      </c>
      <c r="AP10" s="15">
        <f t="shared" si="19"/>
        <v>1.4313637641589874</v>
      </c>
      <c r="AQ10" s="14">
        <v>200</v>
      </c>
      <c r="AR10" s="14">
        <v>4</v>
      </c>
      <c r="AS10" s="14">
        <f t="shared" si="20"/>
        <v>8</v>
      </c>
      <c r="AT10" s="15">
        <f t="shared" si="21"/>
        <v>0.95424250943932487</v>
      </c>
      <c r="AU10" s="14">
        <v>200</v>
      </c>
      <c r="AV10" s="14">
        <v>45</v>
      </c>
      <c r="AW10" s="14">
        <f t="shared" si="22"/>
        <v>90</v>
      </c>
      <c r="AX10" s="15">
        <f t="shared" si="23"/>
        <v>1.9590413923210936</v>
      </c>
      <c r="AY10" s="14">
        <v>100</v>
      </c>
      <c r="AZ10" s="16">
        <v>10</v>
      </c>
      <c r="BA10" s="14">
        <f t="shared" si="24"/>
        <v>10</v>
      </c>
      <c r="BB10" s="15">
        <f t="shared" si="25"/>
        <v>1.0413926851582251</v>
      </c>
      <c r="BC10" s="17">
        <v>250</v>
      </c>
      <c r="BD10" s="14">
        <v>38</v>
      </c>
      <c r="BE10" s="18">
        <f t="shared" si="26"/>
        <v>95</v>
      </c>
      <c r="BF10" s="15">
        <f t="shared" si="27"/>
        <v>1.9822712330395684</v>
      </c>
    </row>
    <row r="11" spans="1:58" s="19" customFormat="1" x14ac:dyDescent="0.35">
      <c r="A11" s="3">
        <v>22</v>
      </c>
      <c r="B11" s="3" t="s">
        <v>58</v>
      </c>
      <c r="C11" s="14">
        <v>250</v>
      </c>
      <c r="D11" s="14">
        <v>1</v>
      </c>
      <c r="E11" s="14">
        <f t="shared" si="0"/>
        <v>2.5</v>
      </c>
      <c r="F11" s="15">
        <f t="shared" si="1"/>
        <v>0.54406804435027567</v>
      </c>
      <c r="G11" s="14">
        <v>0</v>
      </c>
      <c r="H11" s="14">
        <v>0</v>
      </c>
      <c r="I11" s="14">
        <f t="shared" si="2"/>
        <v>0</v>
      </c>
      <c r="J11" s="15">
        <f t="shared" si="3"/>
        <v>0</v>
      </c>
      <c r="K11" s="14">
        <v>0</v>
      </c>
      <c r="L11" s="14">
        <v>0</v>
      </c>
      <c r="M11" s="14">
        <f t="shared" si="4"/>
        <v>0</v>
      </c>
      <c r="N11" s="15">
        <f t="shared" si="5"/>
        <v>0</v>
      </c>
      <c r="O11" s="14">
        <v>0</v>
      </c>
      <c r="P11" s="14">
        <v>0</v>
      </c>
      <c r="Q11" s="14">
        <f t="shared" si="6"/>
        <v>0</v>
      </c>
      <c r="R11" s="15">
        <f t="shared" si="7"/>
        <v>0</v>
      </c>
      <c r="S11" s="14">
        <v>100</v>
      </c>
      <c r="T11" s="14">
        <v>0</v>
      </c>
      <c r="U11" s="14">
        <f t="shared" si="8"/>
        <v>0</v>
      </c>
      <c r="V11" s="15">
        <f t="shared" si="9"/>
        <v>0</v>
      </c>
      <c r="W11" s="16">
        <v>50</v>
      </c>
      <c r="X11" s="14">
        <v>14</v>
      </c>
      <c r="Y11" s="14">
        <f t="shared" si="10"/>
        <v>7</v>
      </c>
      <c r="Z11" s="15">
        <f t="shared" si="11"/>
        <v>0.90308998699194354</v>
      </c>
      <c r="AA11" s="14">
        <v>200</v>
      </c>
      <c r="AB11" s="14">
        <v>24</v>
      </c>
      <c r="AC11" s="14">
        <f t="shared" si="12"/>
        <v>48</v>
      </c>
      <c r="AD11" s="15">
        <f t="shared" si="13"/>
        <v>1.6901960800285136</v>
      </c>
      <c r="AE11" s="14">
        <v>1300</v>
      </c>
      <c r="AF11" s="14">
        <v>4</v>
      </c>
      <c r="AG11" s="14">
        <f t="shared" si="14"/>
        <v>52</v>
      </c>
      <c r="AH11" s="15">
        <f t="shared" si="15"/>
        <v>1.7242758696007889</v>
      </c>
      <c r="AI11" s="14">
        <v>50</v>
      </c>
      <c r="AJ11" s="14">
        <v>16</v>
      </c>
      <c r="AK11" s="14">
        <f t="shared" si="16"/>
        <v>8</v>
      </c>
      <c r="AL11" s="15">
        <f t="shared" si="17"/>
        <v>0.95424250943932487</v>
      </c>
      <c r="AM11" s="14">
        <v>700</v>
      </c>
      <c r="AN11" s="14">
        <v>26</v>
      </c>
      <c r="AO11" s="14">
        <f t="shared" si="18"/>
        <v>182</v>
      </c>
      <c r="AP11" s="15">
        <f t="shared" si="19"/>
        <v>2.2624510897304293</v>
      </c>
      <c r="AQ11" s="14">
        <v>1050</v>
      </c>
      <c r="AR11" s="14">
        <v>4</v>
      </c>
      <c r="AS11" s="14">
        <f t="shared" si="20"/>
        <v>42</v>
      </c>
      <c r="AT11" s="15">
        <f t="shared" si="21"/>
        <v>1.6334684555795864</v>
      </c>
      <c r="AU11" s="14">
        <v>1600</v>
      </c>
      <c r="AV11" s="14">
        <v>45</v>
      </c>
      <c r="AW11" s="14">
        <f t="shared" si="22"/>
        <v>720</v>
      </c>
      <c r="AX11" s="15">
        <f t="shared" si="23"/>
        <v>2.8579352647194289</v>
      </c>
      <c r="AY11" s="14">
        <v>0</v>
      </c>
      <c r="AZ11" s="16">
        <v>10</v>
      </c>
      <c r="BA11" s="14">
        <f t="shared" si="24"/>
        <v>0</v>
      </c>
      <c r="BB11" s="15">
        <f t="shared" si="25"/>
        <v>0</v>
      </c>
      <c r="BC11" s="17">
        <v>100</v>
      </c>
      <c r="BD11" s="14">
        <v>38</v>
      </c>
      <c r="BE11" s="18">
        <f t="shared" si="26"/>
        <v>38</v>
      </c>
      <c r="BF11" s="15">
        <f t="shared" si="27"/>
        <v>1.5910646070264991</v>
      </c>
    </row>
    <row r="12" spans="1:58" s="19" customFormat="1" x14ac:dyDescent="0.35">
      <c r="A12" s="6">
        <v>23</v>
      </c>
      <c r="B12" s="6" t="s">
        <v>58</v>
      </c>
      <c r="C12" s="14">
        <v>300</v>
      </c>
      <c r="D12" s="14">
        <v>1</v>
      </c>
      <c r="E12" s="14">
        <f t="shared" si="0"/>
        <v>3</v>
      </c>
      <c r="F12" s="15">
        <f t="shared" si="1"/>
        <v>0.6020599913279624</v>
      </c>
      <c r="G12" s="14">
        <v>0</v>
      </c>
      <c r="H12" s="14">
        <v>0</v>
      </c>
      <c r="I12" s="14">
        <f t="shared" si="2"/>
        <v>0</v>
      </c>
      <c r="J12" s="15">
        <f t="shared" si="3"/>
        <v>0</v>
      </c>
      <c r="K12" s="14">
        <v>0</v>
      </c>
      <c r="L12" s="14">
        <v>0</v>
      </c>
      <c r="M12" s="14">
        <f t="shared" si="4"/>
        <v>0</v>
      </c>
      <c r="N12" s="15">
        <f t="shared" si="5"/>
        <v>0</v>
      </c>
      <c r="O12" s="14">
        <v>100</v>
      </c>
      <c r="P12" s="14">
        <v>0</v>
      </c>
      <c r="Q12" s="14">
        <f t="shared" si="6"/>
        <v>0</v>
      </c>
      <c r="R12" s="15">
        <f t="shared" si="7"/>
        <v>0</v>
      </c>
      <c r="S12" s="14">
        <v>50</v>
      </c>
      <c r="T12" s="14">
        <v>0</v>
      </c>
      <c r="U12" s="14">
        <f t="shared" si="8"/>
        <v>0</v>
      </c>
      <c r="V12" s="15">
        <f t="shared" si="9"/>
        <v>0</v>
      </c>
      <c r="W12" s="14">
        <v>150</v>
      </c>
      <c r="X12" s="14">
        <v>14</v>
      </c>
      <c r="Y12" s="14">
        <f t="shared" si="10"/>
        <v>21</v>
      </c>
      <c r="Z12" s="15">
        <f t="shared" si="11"/>
        <v>1.3424226808222062</v>
      </c>
      <c r="AA12" s="14">
        <v>200</v>
      </c>
      <c r="AB12" s="14">
        <v>24</v>
      </c>
      <c r="AC12" s="14">
        <f t="shared" si="12"/>
        <v>48</v>
      </c>
      <c r="AD12" s="15">
        <f t="shared" si="13"/>
        <v>1.6901960800285136</v>
      </c>
      <c r="AE12" s="14">
        <v>150</v>
      </c>
      <c r="AF12" s="14">
        <v>4</v>
      </c>
      <c r="AG12" s="14">
        <f t="shared" si="14"/>
        <v>6</v>
      </c>
      <c r="AH12" s="15">
        <f t="shared" si="15"/>
        <v>0.84509804001425681</v>
      </c>
      <c r="AI12" s="14">
        <v>400</v>
      </c>
      <c r="AJ12" s="14">
        <v>16</v>
      </c>
      <c r="AK12" s="14">
        <f t="shared" si="16"/>
        <v>64</v>
      </c>
      <c r="AL12" s="15">
        <f t="shared" si="17"/>
        <v>1.8129133566428555</v>
      </c>
      <c r="AM12" s="14">
        <v>1150</v>
      </c>
      <c r="AN12" s="14">
        <v>26</v>
      </c>
      <c r="AO12" s="14">
        <f t="shared" si="18"/>
        <v>299</v>
      </c>
      <c r="AP12" s="15">
        <f t="shared" si="19"/>
        <v>2.4771212547196626</v>
      </c>
      <c r="AQ12" s="14">
        <v>1850</v>
      </c>
      <c r="AR12" s="14">
        <v>4</v>
      </c>
      <c r="AS12" s="14">
        <f t="shared" si="20"/>
        <v>74</v>
      </c>
      <c r="AT12" s="15">
        <f t="shared" si="21"/>
        <v>1.8750612633917001</v>
      </c>
      <c r="AU12" s="14">
        <v>850</v>
      </c>
      <c r="AV12" s="14">
        <v>45</v>
      </c>
      <c r="AW12" s="14">
        <f t="shared" si="22"/>
        <v>382.5</v>
      </c>
      <c r="AX12" s="15">
        <f t="shared" si="23"/>
        <v>2.5837653682849999</v>
      </c>
      <c r="AY12" s="14">
        <v>350</v>
      </c>
      <c r="AZ12" s="16">
        <v>10</v>
      </c>
      <c r="BA12" s="14">
        <f t="shared" si="24"/>
        <v>35</v>
      </c>
      <c r="BB12" s="15">
        <f t="shared" si="25"/>
        <v>1.5563025007672873</v>
      </c>
      <c r="BC12" s="17">
        <v>550</v>
      </c>
      <c r="BD12" s="14">
        <v>38</v>
      </c>
      <c r="BE12" s="18">
        <f t="shared" si="26"/>
        <v>209</v>
      </c>
      <c r="BF12" s="15">
        <f t="shared" si="27"/>
        <v>2.3222192947339191</v>
      </c>
    </row>
    <row r="13" spans="1:58" s="19" customFormat="1" x14ac:dyDescent="0.35">
      <c r="A13" s="3">
        <v>24</v>
      </c>
      <c r="B13" s="3" t="s">
        <v>58</v>
      </c>
      <c r="C13" s="14">
        <v>600</v>
      </c>
      <c r="D13" s="14">
        <v>1</v>
      </c>
      <c r="E13" s="14">
        <f t="shared" si="0"/>
        <v>6</v>
      </c>
      <c r="F13" s="15">
        <f t="shared" si="1"/>
        <v>0.84509804001425681</v>
      </c>
      <c r="G13" s="14">
        <v>0</v>
      </c>
      <c r="H13" s="14">
        <v>0</v>
      </c>
      <c r="I13" s="14">
        <f t="shared" si="2"/>
        <v>0</v>
      </c>
      <c r="J13" s="15">
        <f t="shared" si="3"/>
        <v>0</v>
      </c>
      <c r="K13" s="14">
        <v>100</v>
      </c>
      <c r="L13" s="14">
        <v>0</v>
      </c>
      <c r="M13" s="14">
        <f t="shared" si="4"/>
        <v>0</v>
      </c>
      <c r="N13" s="15">
        <f t="shared" si="5"/>
        <v>0</v>
      </c>
      <c r="O13" s="14">
        <v>100</v>
      </c>
      <c r="P13" s="14">
        <v>0</v>
      </c>
      <c r="Q13" s="14">
        <f t="shared" si="6"/>
        <v>0</v>
      </c>
      <c r="R13" s="15">
        <f t="shared" si="7"/>
        <v>0</v>
      </c>
      <c r="S13" s="14">
        <v>250</v>
      </c>
      <c r="T13" s="14">
        <v>0</v>
      </c>
      <c r="U13" s="14">
        <f t="shared" si="8"/>
        <v>0</v>
      </c>
      <c r="V13" s="15">
        <f t="shared" si="9"/>
        <v>0</v>
      </c>
      <c r="W13" s="16">
        <v>300</v>
      </c>
      <c r="X13" s="14">
        <v>14</v>
      </c>
      <c r="Y13" s="14">
        <f t="shared" si="10"/>
        <v>42</v>
      </c>
      <c r="Z13" s="15">
        <f t="shared" si="11"/>
        <v>1.6334684555795864</v>
      </c>
      <c r="AA13" s="14">
        <v>150</v>
      </c>
      <c r="AB13" s="14">
        <v>24</v>
      </c>
      <c r="AC13" s="14">
        <f t="shared" si="12"/>
        <v>36</v>
      </c>
      <c r="AD13" s="15">
        <f t="shared" si="13"/>
        <v>1.568201724066995</v>
      </c>
      <c r="AE13" s="14">
        <v>1300</v>
      </c>
      <c r="AF13" s="14">
        <v>4</v>
      </c>
      <c r="AG13" s="14">
        <f t="shared" si="14"/>
        <v>52</v>
      </c>
      <c r="AH13" s="15">
        <f t="shared" si="15"/>
        <v>1.7242758696007889</v>
      </c>
      <c r="AI13" s="14">
        <v>3300</v>
      </c>
      <c r="AJ13" s="14">
        <v>16</v>
      </c>
      <c r="AK13" s="14">
        <f t="shared" si="16"/>
        <v>528</v>
      </c>
      <c r="AL13" s="15">
        <f t="shared" si="17"/>
        <v>2.7234556720351857</v>
      </c>
      <c r="AM13" s="14">
        <v>1100</v>
      </c>
      <c r="AN13" s="14">
        <v>26</v>
      </c>
      <c r="AO13" s="14">
        <f t="shared" si="18"/>
        <v>286</v>
      </c>
      <c r="AP13" s="15">
        <f t="shared" si="19"/>
        <v>2.4578818967339924</v>
      </c>
      <c r="AQ13" s="14">
        <v>100</v>
      </c>
      <c r="AR13" s="14">
        <v>4</v>
      </c>
      <c r="AS13" s="14">
        <f t="shared" si="20"/>
        <v>4</v>
      </c>
      <c r="AT13" s="15">
        <f t="shared" si="21"/>
        <v>0.69897000433601886</v>
      </c>
      <c r="AU13" s="14">
        <v>600</v>
      </c>
      <c r="AV13" s="14">
        <v>45</v>
      </c>
      <c r="AW13" s="14">
        <f t="shared" si="22"/>
        <v>270</v>
      </c>
      <c r="AX13" s="15">
        <f t="shared" si="23"/>
        <v>2.4329692908744058</v>
      </c>
      <c r="AY13" s="14">
        <v>1500</v>
      </c>
      <c r="AZ13" s="16">
        <v>10</v>
      </c>
      <c r="BA13" s="14">
        <f t="shared" si="24"/>
        <v>150</v>
      </c>
      <c r="BB13" s="15">
        <f t="shared" si="25"/>
        <v>2.1789769472931693</v>
      </c>
      <c r="BC13" s="17">
        <v>900</v>
      </c>
      <c r="BD13" s="14">
        <v>38</v>
      </c>
      <c r="BE13" s="18">
        <f t="shared" si="26"/>
        <v>342</v>
      </c>
      <c r="BF13" s="15">
        <f t="shared" si="27"/>
        <v>2.5352941200427703</v>
      </c>
    </row>
    <row r="14" spans="1:58" s="19" customFormat="1" x14ac:dyDescent="0.35">
      <c r="A14" s="3">
        <v>1</v>
      </c>
      <c r="B14" s="3" t="s">
        <v>57</v>
      </c>
      <c r="C14" s="14">
        <v>0</v>
      </c>
      <c r="D14" s="14">
        <v>3</v>
      </c>
      <c r="E14" s="14">
        <f t="shared" si="0"/>
        <v>0</v>
      </c>
      <c r="F14" s="15">
        <f t="shared" si="1"/>
        <v>0</v>
      </c>
      <c r="G14" s="14">
        <v>0</v>
      </c>
      <c r="H14" s="14">
        <v>0</v>
      </c>
      <c r="I14" s="14">
        <f t="shared" si="2"/>
        <v>0</v>
      </c>
      <c r="J14" s="15">
        <f t="shared" si="3"/>
        <v>0</v>
      </c>
      <c r="K14" s="14">
        <v>0</v>
      </c>
      <c r="L14" s="14">
        <v>0</v>
      </c>
      <c r="M14" s="14">
        <f t="shared" si="4"/>
        <v>0</v>
      </c>
      <c r="N14" s="15">
        <f t="shared" si="5"/>
        <v>0</v>
      </c>
      <c r="O14" s="14">
        <v>0</v>
      </c>
      <c r="P14" s="14">
        <v>0</v>
      </c>
      <c r="Q14" s="14">
        <f t="shared" si="6"/>
        <v>0</v>
      </c>
      <c r="R14" s="15">
        <f t="shared" si="7"/>
        <v>0</v>
      </c>
      <c r="S14" s="14">
        <v>150</v>
      </c>
      <c r="T14" s="14">
        <v>0</v>
      </c>
      <c r="U14" s="14">
        <f t="shared" si="8"/>
        <v>0</v>
      </c>
      <c r="V14" s="15">
        <f t="shared" si="9"/>
        <v>0</v>
      </c>
      <c r="W14" s="14">
        <v>50</v>
      </c>
      <c r="X14" s="14">
        <v>6</v>
      </c>
      <c r="Y14" s="14">
        <f t="shared" si="10"/>
        <v>3</v>
      </c>
      <c r="Z14" s="15">
        <f t="shared" si="11"/>
        <v>0.6020599913279624</v>
      </c>
      <c r="AA14" s="14">
        <v>100</v>
      </c>
      <c r="AB14" s="14">
        <v>19</v>
      </c>
      <c r="AC14" s="14">
        <f t="shared" si="12"/>
        <v>19</v>
      </c>
      <c r="AD14" s="15">
        <f t="shared" si="13"/>
        <v>1.3010299956639813</v>
      </c>
      <c r="AE14" s="14">
        <v>0</v>
      </c>
      <c r="AF14" s="14">
        <v>7</v>
      </c>
      <c r="AG14" s="14">
        <f t="shared" si="14"/>
        <v>0</v>
      </c>
      <c r="AH14" s="15">
        <f t="shared" si="15"/>
        <v>0</v>
      </c>
      <c r="AI14" s="14">
        <v>0</v>
      </c>
      <c r="AJ14" s="14">
        <v>6</v>
      </c>
      <c r="AK14" s="14">
        <f t="shared" si="16"/>
        <v>0</v>
      </c>
      <c r="AL14" s="15">
        <f t="shared" si="17"/>
        <v>0</v>
      </c>
      <c r="AM14" s="14">
        <v>150</v>
      </c>
      <c r="AN14" s="14">
        <v>52</v>
      </c>
      <c r="AO14" s="14">
        <f t="shared" si="18"/>
        <v>78</v>
      </c>
      <c r="AP14" s="15">
        <f t="shared" si="19"/>
        <v>1.8976270912904414</v>
      </c>
      <c r="AQ14" s="14">
        <v>950</v>
      </c>
      <c r="AR14" s="14">
        <v>40</v>
      </c>
      <c r="AS14" s="14">
        <f t="shared" si="20"/>
        <v>380</v>
      </c>
      <c r="AT14" s="15">
        <f t="shared" si="21"/>
        <v>2.5809249756756194</v>
      </c>
      <c r="AU14" s="14">
        <v>800</v>
      </c>
      <c r="AV14" s="14">
        <v>19</v>
      </c>
      <c r="AW14" s="14">
        <f t="shared" si="22"/>
        <v>152</v>
      </c>
      <c r="AX14" s="15">
        <f t="shared" si="23"/>
        <v>2.1846914308175989</v>
      </c>
      <c r="AY14" s="14">
        <v>100</v>
      </c>
      <c r="AZ14" s="16">
        <v>13</v>
      </c>
      <c r="BA14" s="14">
        <f t="shared" si="24"/>
        <v>13</v>
      </c>
      <c r="BB14" s="15">
        <f t="shared" si="25"/>
        <v>1.146128035678238</v>
      </c>
      <c r="BC14" s="17">
        <v>100</v>
      </c>
      <c r="BD14" s="14">
        <v>51</v>
      </c>
      <c r="BE14" s="18">
        <f t="shared" si="26"/>
        <v>51</v>
      </c>
      <c r="BF14" s="15">
        <f t="shared" si="27"/>
        <v>1.7160033436347992</v>
      </c>
    </row>
    <row r="15" spans="1:58" s="19" customFormat="1" x14ac:dyDescent="0.35">
      <c r="A15" s="6">
        <v>2</v>
      </c>
      <c r="B15" s="6" t="s">
        <v>57</v>
      </c>
      <c r="C15" s="14">
        <v>45</v>
      </c>
      <c r="D15" s="14">
        <v>3</v>
      </c>
      <c r="E15" s="14">
        <f t="shared" si="0"/>
        <v>1.35</v>
      </c>
      <c r="F15" s="15">
        <f t="shared" si="1"/>
        <v>0.37106786227173627</v>
      </c>
      <c r="G15" s="14">
        <v>0</v>
      </c>
      <c r="H15" s="14">
        <v>0</v>
      </c>
      <c r="I15" s="14">
        <f t="shared" si="2"/>
        <v>0</v>
      </c>
      <c r="J15" s="15">
        <f t="shared" si="3"/>
        <v>0</v>
      </c>
      <c r="K15" s="14">
        <v>0</v>
      </c>
      <c r="L15" s="14">
        <v>0</v>
      </c>
      <c r="M15" s="14">
        <f t="shared" si="4"/>
        <v>0</v>
      </c>
      <c r="N15" s="15">
        <f t="shared" si="5"/>
        <v>0</v>
      </c>
      <c r="O15" s="14">
        <v>100</v>
      </c>
      <c r="P15" s="14">
        <v>0</v>
      </c>
      <c r="Q15" s="14">
        <f t="shared" si="6"/>
        <v>0</v>
      </c>
      <c r="R15" s="15">
        <f t="shared" si="7"/>
        <v>0</v>
      </c>
      <c r="S15" s="14">
        <v>150</v>
      </c>
      <c r="T15" s="14">
        <v>0</v>
      </c>
      <c r="U15" s="14">
        <f t="shared" si="8"/>
        <v>0</v>
      </c>
      <c r="V15" s="15">
        <f t="shared" si="9"/>
        <v>0</v>
      </c>
      <c r="W15" s="14">
        <v>50</v>
      </c>
      <c r="X15" s="14">
        <v>6</v>
      </c>
      <c r="Y15" s="14">
        <f t="shared" si="10"/>
        <v>3</v>
      </c>
      <c r="Z15" s="15">
        <f t="shared" si="11"/>
        <v>0.6020599913279624</v>
      </c>
      <c r="AA15" s="14">
        <v>0</v>
      </c>
      <c r="AB15" s="14">
        <v>19</v>
      </c>
      <c r="AC15" s="14">
        <f t="shared" si="12"/>
        <v>0</v>
      </c>
      <c r="AD15" s="15">
        <f t="shared" si="13"/>
        <v>0</v>
      </c>
      <c r="AE15" s="14">
        <v>200</v>
      </c>
      <c r="AF15" s="14">
        <v>7</v>
      </c>
      <c r="AG15" s="14">
        <f t="shared" si="14"/>
        <v>14</v>
      </c>
      <c r="AH15" s="15">
        <f t="shared" si="15"/>
        <v>1.1760912590556813</v>
      </c>
      <c r="AI15" s="14">
        <v>0</v>
      </c>
      <c r="AJ15" s="14">
        <v>6</v>
      </c>
      <c r="AK15" s="14">
        <f t="shared" si="16"/>
        <v>0</v>
      </c>
      <c r="AL15" s="15">
        <f t="shared" si="17"/>
        <v>0</v>
      </c>
      <c r="AM15" s="14">
        <v>250</v>
      </c>
      <c r="AN15" s="14">
        <v>52</v>
      </c>
      <c r="AO15" s="14">
        <f t="shared" si="18"/>
        <v>130</v>
      </c>
      <c r="AP15" s="15">
        <f t="shared" si="19"/>
        <v>2.1172712956557644</v>
      </c>
      <c r="AQ15" s="14">
        <v>350</v>
      </c>
      <c r="AR15" s="14">
        <v>40</v>
      </c>
      <c r="AS15" s="14">
        <f t="shared" si="20"/>
        <v>140</v>
      </c>
      <c r="AT15" s="15">
        <f t="shared" si="21"/>
        <v>2.1492191126553797</v>
      </c>
      <c r="AU15" s="14">
        <v>600</v>
      </c>
      <c r="AV15" s="14">
        <v>19</v>
      </c>
      <c r="AW15" s="14">
        <f t="shared" si="22"/>
        <v>114</v>
      </c>
      <c r="AX15" s="15">
        <f t="shared" si="23"/>
        <v>2.0606978403536118</v>
      </c>
      <c r="AY15" s="14">
        <v>100</v>
      </c>
      <c r="AZ15" s="16">
        <v>13</v>
      </c>
      <c r="BA15" s="14">
        <f t="shared" si="24"/>
        <v>13</v>
      </c>
      <c r="BB15" s="15">
        <f t="shared" si="25"/>
        <v>1.146128035678238</v>
      </c>
      <c r="BC15" s="17">
        <v>50</v>
      </c>
      <c r="BD15" s="14">
        <v>51</v>
      </c>
      <c r="BE15" s="18">
        <f t="shared" si="26"/>
        <v>25.5</v>
      </c>
      <c r="BF15" s="15">
        <f t="shared" si="27"/>
        <v>1.4232458739368079</v>
      </c>
    </row>
    <row r="16" spans="1:58" s="19" customFormat="1" x14ac:dyDescent="0.35">
      <c r="A16" s="3">
        <v>3</v>
      </c>
      <c r="B16" s="3" t="s">
        <v>57</v>
      </c>
      <c r="C16" s="14">
        <v>800</v>
      </c>
      <c r="D16" s="14">
        <v>3</v>
      </c>
      <c r="E16" s="14">
        <f t="shared" si="0"/>
        <v>24</v>
      </c>
      <c r="F16" s="15">
        <f t="shared" si="1"/>
        <v>1.3979400086720377</v>
      </c>
      <c r="G16" s="14">
        <v>0</v>
      </c>
      <c r="H16" s="14">
        <v>0</v>
      </c>
      <c r="I16" s="14">
        <f t="shared" si="2"/>
        <v>0</v>
      </c>
      <c r="J16" s="15">
        <f t="shared" si="3"/>
        <v>0</v>
      </c>
      <c r="K16" s="14">
        <v>0</v>
      </c>
      <c r="L16" s="14">
        <v>0</v>
      </c>
      <c r="M16" s="14">
        <f t="shared" si="4"/>
        <v>0</v>
      </c>
      <c r="N16" s="15">
        <f t="shared" si="5"/>
        <v>0</v>
      </c>
      <c r="O16" s="14">
        <v>350</v>
      </c>
      <c r="P16" s="14">
        <v>0</v>
      </c>
      <c r="Q16" s="14">
        <f t="shared" si="6"/>
        <v>0</v>
      </c>
      <c r="R16" s="15">
        <f t="shared" si="7"/>
        <v>0</v>
      </c>
      <c r="S16" s="14">
        <v>350</v>
      </c>
      <c r="T16" s="14">
        <v>0</v>
      </c>
      <c r="U16" s="14">
        <f t="shared" si="8"/>
        <v>0</v>
      </c>
      <c r="V16" s="15">
        <f t="shared" si="9"/>
        <v>0</v>
      </c>
      <c r="W16" s="14">
        <v>100</v>
      </c>
      <c r="X16" s="14">
        <v>6</v>
      </c>
      <c r="Y16" s="14">
        <f t="shared" si="10"/>
        <v>6</v>
      </c>
      <c r="Z16" s="15">
        <f t="shared" si="11"/>
        <v>0.84509804001425681</v>
      </c>
      <c r="AA16" s="14">
        <v>0</v>
      </c>
      <c r="AB16" s="14">
        <v>19</v>
      </c>
      <c r="AC16" s="14">
        <f t="shared" si="12"/>
        <v>0</v>
      </c>
      <c r="AD16" s="15">
        <f t="shared" si="13"/>
        <v>0</v>
      </c>
      <c r="AE16" s="14">
        <v>100</v>
      </c>
      <c r="AF16" s="14">
        <v>7</v>
      </c>
      <c r="AG16" s="14">
        <f t="shared" si="14"/>
        <v>7</v>
      </c>
      <c r="AH16" s="15">
        <f t="shared" si="15"/>
        <v>0.90308998699194354</v>
      </c>
      <c r="AI16" s="14">
        <v>0</v>
      </c>
      <c r="AJ16" s="14">
        <v>6</v>
      </c>
      <c r="AK16" s="14">
        <f t="shared" si="16"/>
        <v>0</v>
      </c>
      <c r="AL16" s="15">
        <f t="shared" si="17"/>
        <v>0</v>
      </c>
      <c r="AM16" s="14">
        <v>50</v>
      </c>
      <c r="AN16" s="14">
        <v>52</v>
      </c>
      <c r="AO16" s="14">
        <f t="shared" si="18"/>
        <v>26</v>
      </c>
      <c r="AP16" s="15">
        <f t="shared" si="19"/>
        <v>1.4313637641589874</v>
      </c>
      <c r="AQ16" s="14">
        <v>50</v>
      </c>
      <c r="AR16" s="14">
        <v>40</v>
      </c>
      <c r="AS16" s="14">
        <f t="shared" si="20"/>
        <v>20</v>
      </c>
      <c r="AT16" s="15">
        <f t="shared" si="21"/>
        <v>1.3222192947339193</v>
      </c>
      <c r="AU16" s="14">
        <v>150</v>
      </c>
      <c r="AV16" s="14">
        <v>19</v>
      </c>
      <c r="AW16" s="14">
        <f t="shared" si="22"/>
        <v>28.5</v>
      </c>
      <c r="AX16" s="15">
        <f t="shared" si="23"/>
        <v>1.469822015978163</v>
      </c>
      <c r="AY16" s="14">
        <v>50</v>
      </c>
      <c r="AZ16" s="16">
        <v>13</v>
      </c>
      <c r="BA16" s="14">
        <f t="shared" si="24"/>
        <v>6.5</v>
      </c>
      <c r="BB16" s="15">
        <f t="shared" si="25"/>
        <v>0.87506126339170009</v>
      </c>
      <c r="BC16" s="17">
        <v>0</v>
      </c>
      <c r="BD16" s="14">
        <v>51</v>
      </c>
      <c r="BE16" s="18">
        <f t="shared" si="26"/>
        <v>0</v>
      </c>
      <c r="BF16" s="15">
        <f t="shared" si="27"/>
        <v>0</v>
      </c>
    </row>
    <row r="17" spans="1:59" s="19" customFormat="1" x14ac:dyDescent="0.35">
      <c r="A17" s="3">
        <v>4</v>
      </c>
      <c r="B17" s="3" t="s">
        <v>57</v>
      </c>
      <c r="C17" s="14">
        <v>500</v>
      </c>
      <c r="D17" s="14">
        <v>3</v>
      </c>
      <c r="E17" s="14">
        <f t="shared" si="0"/>
        <v>15</v>
      </c>
      <c r="F17" s="15">
        <f t="shared" si="1"/>
        <v>1.2041199826559248</v>
      </c>
      <c r="G17" s="14">
        <v>0</v>
      </c>
      <c r="H17" s="14">
        <v>0</v>
      </c>
      <c r="I17" s="14">
        <f t="shared" si="2"/>
        <v>0</v>
      </c>
      <c r="J17" s="15">
        <f t="shared" si="3"/>
        <v>0</v>
      </c>
      <c r="K17" s="14">
        <v>100</v>
      </c>
      <c r="L17" s="14">
        <v>0</v>
      </c>
      <c r="M17" s="14">
        <f t="shared" si="4"/>
        <v>0</v>
      </c>
      <c r="N17" s="15">
        <f t="shared" si="5"/>
        <v>0</v>
      </c>
      <c r="O17" s="14">
        <v>200</v>
      </c>
      <c r="P17" s="14">
        <v>0</v>
      </c>
      <c r="Q17" s="14">
        <f t="shared" si="6"/>
        <v>0</v>
      </c>
      <c r="R17" s="15">
        <f t="shared" si="7"/>
        <v>0</v>
      </c>
      <c r="S17" s="14">
        <v>250</v>
      </c>
      <c r="T17" s="14">
        <v>0</v>
      </c>
      <c r="U17" s="14">
        <f t="shared" si="8"/>
        <v>0</v>
      </c>
      <c r="V17" s="15">
        <f t="shared" si="9"/>
        <v>0</v>
      </c>
      <c r="W17" s="14">
        <v>0</v>
      </c>
      <c r="X17" s="14">
        <v>6</v>
      </c>
      <c r="Y17" s="14">
        <f t="shared" si="10"/>
        <v>0</v>
      </c>
      <c r="Z17" s="15">
        <f t="shared" si="11"/>
        <v>0</v>
      </c>
      <c r="AA17" s="14">
        <v>0</v>
      </c>
      <c r="AB17" s="14">
        <v>19</v>
      </c>
      <c r="AC17" s="14">
        <f t="shared" si="12"/>
        <v>0</v>
      </c>
      <c r="AD17" s="15">
        <f t="shared" si="13"/>
        <v>0</v>
      </c>
      <c r="AE17" s="14">
        <v>1350</v>
      </c>
      <c r="AF17" s="14">
        <v>7</v>
      </c>
      <c r="AG17" s="14">
        <f t="shared" si="14"/>
        <v>94.5</v>
      </c>
      <c r="AH17" s="15">
        <f t="shared" si="15"/>
        <v>1.9800033715837464</v>
      </c>
      <c r="AI17" s="14">
        <v>100</v>
      </c>
      <c r="AJ17" s="14">
        <v>6</v>
      </c>
      <c r="AK17" s="14">
        <f t="shared" si="16"/>
        <v>6</v>
      </c>
      <c r="AL17" s="15">
        <f t="shared" si="17"/>
        <v>0.84509804001425681</v>
      </c>
      <c r="AM17" s="14">
        <v>350</v>
      </c>
      <c r="AN17" s="14">
        <v>52</v>
      </c>
      <c r="AO17" s="14">
        <f t="shared" si="18"/>
        <v>182</v>
      </c>
      <c r="AP17" s="15">
        <f t="shared" si="19"/>
        <v>2.2624510897304293</v>
      </c>
      <c r="AQ17" s="14">
        <v>300</v>
      </c>
      <c r="AR17" s="14">
        <v>40</v>
      </c>
      <c r="AS17" s="14">
        <f t="shared" si="20"/>
        <v>120</v>
      </c>
      <c r="AT17" s="15">
        <f t="shared" si="21"/>
        <v>2.0827853703164503</v>
      </c>
      <c r="AU17" s="14">
        <v>1550</v>
      </c>
      <c r="AV17" s="14">
        <v>19</v>
      </c>
      <c r="AW17" s="14">
        <f t="shared" si="22"/>
        <v>294.5</v>
      </c>
      <c r="AX17" s="15">
        <f t="shared" si="23"/>
        <v>2.4705574852172743</v>
      </c>
      <c r="AY17" s="14">
        <v>50</v>
      </c>
      <c r="AZ17" s="16">
        <v>13</v>
      </c>
      <c r="BA17" s="14">
        <f t="shared" si="24"/>
        <v>6.5</v>
      </c>
      <c r="BB17" s="15">
        <f t="shared" si="25"/>
        <v>0.87506126339170009</v>
      </c>
      <c r="BC17" s="17">
        <v>100</v>
      </c>
      <c r="BD17" s="14">
        <v>51</v>
      </c>
      <c r="BE17" s="18">
        <f t="shared" si="26"/>
        <v>51</v>
      </c>
      <c r="BF17" s="15">
        <f t="shared" si="27"/>
        <v>1.7160033436347992</v>
      </c>
    </row>
    <row r="18" spans="1:59" s="19" customFormat="1" x14ac:dyDescent="0.35">
      <c r="A18" s="3">
        <v>9</v>
      </c>
      <c r="B18" s="3" t="s">
        <v>57</v>
      </c>
      <c r="C18" s="14">
        <v>150</v>
      </c>
      <c r="D18" s="14">
        <v>8</v>
      </c>
      <c r="E18" s="14">
        <f t="shared" si="0"/>
        <v>12</v>
      </c>
      <c r="F18" s="15">
        <f t="shared" si="1"/>
        <v>1.1139433523068367</v>
      </c>
      <c r="G18" s="14">
        <v>0</v>
      </c>
      <c r="H18" s="14">
        <v>0</v>
      </c>
      <c r="I18" s="14">
        <f t="shared" si="2"/>
        <v>0</v>
      </c>
      <c r="J18" s="15">
        <f t="shared" si="3"/>
        <v>0</v>
      </c>
      <c r="K18" s="14">
        <v>50</v>
      </c>
      <c r="L18" s="14">
        <v>0</v>
      </c>
      <c r="M18" s="14">
        <f t="shared" si="4"/>
        <v>0</v>
      </c>
      <c r="N18" s="15">
        <f t="shared" si="5"/>
        <v>0</v>
      </c>
      <c r="O18" s="14">
        <v>0</v>
      </c>
      <c r="P18" s="14">
        <v>0</v>
      </c>
      <c r="Q18" s="14">
        <f t="shared" si="6"/>
        <v>0</v>
      </c>
      <c r="R18" s="15">
        <f t="shared" si="7"/>
        <v>0</v>
      </c>
      <c r="S18" s="14">
        <v>50</v>
      </c>
      <c r="T18" s="14">
        <v>0</v>
      </c>
      <c r="U18" s="14">
        <f t="shared" si="8"/>
        <v>0</v>
      </c>
      <c r="V18" s="15">
        <f t="shared" si="9"/>
        <v>0</v>
      </c>
      <c r="W18" s="14">
        <v>50</v>
      </c>
      <c r="X18" s="14">
        <v>6</v>
      </c>
      <c r="Y18" s="14">
        <f t="shared" si="10"/>
        <v>3</v>
      </c>
      <c r="Z18" s="15">
        <f t="shared" si="11"/>
        <v>0.6020599913279624</v>
      </c>
      <c r="AA18" s="14">
        <v>50</v>
      </c>
      <c r="AB18" s="14">
        <v>10</v>
      </c>
      <c r="AC18" s="14">
        <f t="shared" si="12"/>
        <v>5</v>
      </c>
      <c r="AD18" s="15">
        <f t="shared" si="13"/>
        <v>0.77815125038364363</v>
      </c>
      <c r="AE18" s="14">
        <v>50</v>
      </c>
      <c r="AF18" s="14">
        <v>3</v>
      </c>
      <c r="AG18" s="14">
        <f t="shared" si="14"/>
        <v>1.5</v>
      </c>
      <c r="AH18" s="15">
        <f t="shared" si="15"/>
        <v>0.3979400086720376</v>
      </c>
      <c r="AI18" s="14">
        <v>0</v>
      </c>
      <c r="AJ18" s="14">
        <v>6</v>
      </c>
      <c r="AK18" s="14">
        <f t="shared" si="16"/>
        <v>0</v>
      </c>
      <c r="AL18" s="15">
        <f t="shared" si="17"/>
        <v>0</v>
      </c>
      <c r="AM18" s="14">
        <v>50</v>
      </c>
      <c r="AN18" s="14">
        <v>47</v>
      </c>
      <c r="AO18" s="14">
        <f t="shared" si="18"/>
        <v>23.5</v>
      </c>
      <c r="AP18" s="15">
        <f t="shared" si="19"/>
        <v>1.3891660843645324</v>
      </c>
      <c r="AQ18" s="14">
        <v>650</v>
      </c>
      <c r="AR18" s="14">
        <v>4</v>
      </c>
      <c r="AS18" s="14">
        <f t="shared" si="20"/>
        <v>26</v>
      </c>
      <c r="AT18" s="15">
        <f t="shared" si="21"/>
        <v>1.4313637641589874</v>
      </c>
      <c r="AU18" s="14">
        <v>850</v>
      </c>
      <c r="AV18" s="14">
        <v>12</v>
      </c>
      <c r="AW18" s="14">
        <f t="shared" si="22"/>
        <v>102</v>
      </c>
      <c r="AX18" s="15">
        <f t="shared" si="23"/>
        <v>2.012837224705172</v>
      </c>
      <c r="AY18" s="14">
        <v>100</v>
      </c>
      <c r="AZ18" s="16">
        <v>24</v>
      </c>
      <c r="BA18" s="14">
        <f t="shared" si="24"/>
        <v>24</v>
      </c>
      <c r="BB18" s="15">
        <f t="shared" si="25"/>
        <v>1.3979400086720377</v>
      </c>
      <c r="BC18" s="17">
        <v>1000</v>
      </c>
      <c r="BD18" s="14">
        <v>34</v>
      </c>
      <c r="BE18" s="18">
        <f t="shared" si="26"/>
        <v>340</v>
      </c>
      <c r="BF18" s="15">
        <f t="shared" si="27"/>
        <v>2.5327543789924976</v>
      </c>
    </row>
    <row r="19" spans="1:59" s="19" customFormat="1" x14ac:dyDescent="0.35">
      <c r="A19" s="3">
        <v>10</v>
      </c>
      <c r="B19" s="3" t="s">
        <v>57</v>
      </c>
      <c r="C19" s="14">
        <v>0</v>
      </c>
      <c r="D19" s="14">
        <v>8</v>
      </c>
      <c r="E19" s="14">
        <f t="shared" si="0"/>
        <v>0</v>
      </c>
      <c r="F19" s="15">
        <f t="shared" si="1"/>
        <v>0</v>
      </c>
      <c r="G19" s="14">
        <v>0</v>
      </c>
      <c r="H19" s="14">
        <v>0</v>
      </c>
      <c r="I19" s="14">
        <f t="shared" si="2"/>
        <v>0</v>
      </c>
      <c r="J19" s="15">
        <f t="shared" si="3"/>
        <v>0</v>
      </c>
      <c r="K19" s="14">
        <v>0</v>
      </c>
      <c r="L19" s="14">
        <v>0</v>
      </c>
      <c r="M19" s="14">
        <f t="shared" si="4"/>
        <v>0</v>
      </c>
      <c r="N19" s="15">
        <f t="shared" si="5"/>
        <v>0</v>
      </c>
      <c r="O19" s="14">
        <v>200</v>
      </c>
      <c r="P19" s="14">
        <v>0</v>
      </c>
      <c r="Q19" s="14">
        <f t="shared" si="6"/>
        <v>0</v>
      </c>
      <c r="R19" s="15">
        <f t="shared" si="7"/>
        <v>0</v>
      </c>
      <c r="S19" s="14">
        <v>0</v>
      </c>
      <c r="T19" s="14">
        <v>0</v>
      </c>
      <c r="U19" s="14">
        <f t="shared" si="8"/>
        <v>0</v>
      </c>
      <c r="V19" s="15">
        <f t="shared" si="9"/>
        <v>0</v>
      </c>
      <c r="W19" s="14">
        <v>50</v>
      </c>
      <c r="X19" s="14">
        <v>6</v>
      </c>
      <c r="Y19" s="14">
        <f t="shared" si="10"/>
        <v>3</v>
      </c>
      <c r="Z19" s="15">
        <f t="shared" si="11"/>
        <v>0.6020599913279624</v>
      </c>
      <c r="AA19" s="14">
        <v>150</v>
      </c>
      <c r="AB19" s="14">
        <v>10</v>
      </c>
      <c r="AC19" s="14">
        <f t="shared" si="12"/>
        <v>15</v>
      </c>
      <c r="AD19" s="15">
        <f t="shared" si="13"/>
        <v>1.2041199826559248</v>
      </c>
      <c r="AE19" s="14">
        <v>50</v>
      </c>
      <c r="AF19" s="14">
        <v>3</v>
      </c>
      <c r="AG19" s="14">
        <f t="shared" si="14"/>
        <v>1.5</v>
      </c>
      <c r="AH19" s="15">
        <f t="shared" si="15"/>
        <v>0.3979400086720376</v>
      </c>
      <c r="AI19" s="14">
        <v>0</v>
      </c>
      <c r="AJ19" s="14">
        <v>6</v>
      </c>
      <c r="AK19" s="14">
        <f t="shared" si="16"/>
        <v>0</v>
      </c>
      <c r="AL19" s="15">
        <f t="shared" si="17"/>
        <v>0</v>
      </c>
      <c r="AM19" s="14">
        <v>150</v>
      </c>
      <c r="AN19" s="14">
        <v>47</v>
      </c>
      <c r="AO19" s="14">
        <f t="shared" si="18"/>
        <v>70.5</v>
      </c>
      <c r="AP19" s="15">
        <f t="shared" si="19"/>
        <v>1.8543060418010806</v>
      </c>
      <c r="AQ19" s="14">
        <v>50</v>
      </c>
      <c r="AR19" s="14">
        <v>4</v>
      </c>
      <c r="AS19" s="14">
        <f t="shared" si="20"/>
        <v>2</v>
      </c>
      <c r="AT19" s="15">
        <f t="shared" si="21"/>
        <v>0.47712125471966244</v>
      </c>
      <c r="AU19" s="14">
        <v>50</v>
      </c>
      <c r="AV19" s="14">
        <v>12</v>
      </c>
      <c r="AW19" s="14">
        <f t="shared" si="22"/>
        <v>6</v>
      </c>
      <c r="AX19" s="15">
        <f t="shared" si="23"/>
        <v>0.84509804001425681</v>
      </c>
      <c r="AY19" s="14">
        <v>0</v>
      </c>
      <c r="AZ19" s="16">
        <v>24</v>
      </c>
      <c r="BA19" s="14">
        <f t="shared" si="24"/>
        <v>0</v>
      </c>
      <c r="BB19" s="15">
        <f t="shared" si="25"/>
        <v>0</v>
      </c>
      <c r="BC19" s="17">
        <v>0</v>
      </c>
      <c r="BD19" s="14">
        <v>34</v>
      </c>
      <c r="BE19" s="18">
        <f t="shared" si="26"/>
        <v>0</v>
      </c>
      <c r="BF19" s="15">
        <f t="shared" si="27"/>
        <v>0</v>
      </c>
    </row>
    <row r="20" spans="1:59" s="19" customFormat="1" x14ac:dyDescent="0.35">
      <c r="A20" s="3">
        <v>12</v>
      </c>
      <c r="B20" s="3" t="s">
        <v>57</v>
      </c>
      <c r="C20" s="14">
        <v>350</v>
      </c>
      <c r="D20" s="14">
        <v>8</v>
      </c>
      <c r="E20" s="14">
        <f t="shared" si="0"/>
        <v>28</v>
      </c>
      <c r="F20" s="15">
        <f t="shared" si="1"/>
        <v>1.4623979978989561</v>
      </c>
      <c r="G20" s="14">
        <v>0</v>
      </c>
      <c r="H20" s="14">
        <v>0</v>
      </c>
      <c r="I20" s="14">
        <f t="shared" si="2"/>
        <v>0</v>
      </c>
      <c r="J20" s="15">
        <f t="shared" si="3"/>
        <v>0</v>
      </c>
      <c r="K20" s="14">
        <v>0</v>
      </c>
      <c r="L20" s="14">
        <v>0</v>
      </c>
      <c r="M20" s="14">
        <f t="shared" si="4"/>
        <v>0</v>
      </c>
      <c r="N20" s="15">
        <f t="shared" si="5"/>
        <v>0</v>
      </c>
      <c r="O20" s="14">
        <v>50</v>
      </c>
      <c r="P20" s="14">
        <v>0</v>
      </c>
      <c r="Q20" s="14">
        <f t="shared" si="6"/>
        <v>0</v>
      </c>
      <c r="R20" s="15">
        <f t="shared" si="7"/>
        <v>0</v>
      </c>
      <c r="S20" s="14">
        <v>0</v>
      </c>
      <c r="T20" s="14">
        <v>0</v>
      </c>
      <c r="U20" s="14">
        <f t="shared" si="8"/>
        <v>0</v>
      </c>
      <c r="V20" s="15">
        <f t="shared" si="9"/>
        <v>0</v>
      </c>
      <c r="W20" s="14">
        <v>0</v>
      </c>
      <c r="X20" s="14">
        <v>6</v>
      </c>
      <c r="Y20" s="14">
        <f t="shared" si="10"/>
        <v>0</v>
      </c>
      <c r="Z20" s="15">
        <f t="shared" si="11"/>
        <v>0</v>
      </c>
      <c r="AA20" s="14">
        <v>150</v>
      </c>
      <c r="AB20" s="14">
        <v>10</v>
      </c>
      <c r="AC20" s="14">
        <f t="shared" si="12"/>
        <v>15</v>
      </c>
      <c r="AD20" s="15">
        <f t="shared" si="13"/>
        <v>1.2041199826559248</v>
      </c>
      <c r="AE20" s="14">
        <v>450</v>
      </c>
      <c r="AF20" s="14">
        <v>3</v>
      </c>
      <c r="AG20" s="14">
        <f t="shared" si="14"/>
        <v>13.5</v>
      </c>
      <c r="AH20" s="15">
        <f t="shared" si="15"/>
        <v>1.1613680022349748</v>
      </c>
      <c r="AI20" s="16">
        <v>100</v>
      </c>
      <c r="AJ20" s="14">
        <v>6</v>
      </c>
      <c r="AK20" s="14">
        <f t="shared" si="16"/>
        <v>6</v>
      </c>
      <c r="AL20" s="15">
        <f t="shared" si="17"/>
        <v>0.84509804001425681</v>
      </c>
      <c r="AM20" s="14">
        <v>300</v>
      </c>
      <c r="AN20" s="14">
        <v>47</v>
      </c>
      <c r="AO20" s="14">
        <f t="shared" si="18"/>
        <v>141</v>
      </c>
      <c r="AP20" s="15">
        <f t="shared" si="19"/>
        <v>2.1522883443830563</v>
      </c>
      <c r="AQ20" s="14">
        <v>50</v>
      </c>
      <c r="AR20" s="14">
        <v>4</v>
      </c>
      <c r="AS20" s="14">
        <f t="shared" si="20"/>
        <v>2</v>
      </c>
      <c r="AT20" s="15">
        <f t="shared" si="21"/>
        <v>0.47712125471966244</v>
      </c>
      <c r="AU20" s="14">
        <v>1050</v>
      </c>
      <c r="AV20" s="14">
        <v>12</v>
      </c>
      <c r="AW20" s="14">
        <f t="shared" si="22"/>
        <v>126</v>
      </c>
      <c r="AX20" s="15">
        <f t="shared" si="23"/>
        <v>2.1038037209559568</v>
      </c>
      <c r="AY20" s="14">
        <v>350</v>
      </c>
      <c r="AZ20" s="16">
        <v>24</v>
      </c>
      <c r="BA20" s="14">
        <f t="shared" si="24"/>
        <v>84</v>
      </c>
      <c r="BB20" s="15">
        <f t="shared" si="25"/>
        <v>1.9294189257142926</v>
      </c>
      <c r="BC20" s="17">
        <v>500</v>
      </c>
      <c r="BD20" s="14">
        <v>34</v>
      </c>
      <c r="BE20" s="18">
        <f t="shared" si="26"/>
        <v>170</v>
      </c>
      <c r="BF20" s="15">
        <f t="shared" si="27"/>
        <v>2.2329961103921536</v>
      </c>
    </row>
    <row r="21" spans="1:59" s="19" customFormat="1" x14ac:dyDescent="0.35">
      <c r="A21" s="6">
        <v>17</v>
      </c>
      <c r="B21" s="6" t="s">
        <v>57</v>
      </c>
      <c r="C21" s="14">
        <v>250</v>
      </c>
      <c r="D21" s="14">
        <v>1</v>
      </c>
      <c r="E21" s="14">
        <f t="shared" si="0"/>
        <v>2.5</v>
      </c>
      <c r="F21" s="15">
        <f t="shared" si="1"/>
        <v>0.54406804435027567</v>
      </c>
      <c r="G21" s="14">
        <v>0</v>
      </c>
      <c r="H21" s="14">
        <v>0</v>
      </c>
      <c r="I21" s="14">
        <f t="shared" si="2"/>
        <v>0</v>
      </c>
      <c r="J21" s="15">
        <f t="shared" si="3"/>
        <v>0</v>
      </c>
      <c r="K21" s="14">
        <v>0</v>
      </c>
      <c r="L21" s="14">
        <v>0</v>
      </c>
      <c r="M21" s="14">
        <f t="shared" si="4"/>
        <v>0</v>
      </c>
      <c r="N21" s="15">
        <f t="shared" si="5"/>
        <v>0</v>
      </c>
      <c r="O21" s="14">
        <v>0</v>
      </c>
      <c r="P21" s="14">
        <v>0</v>
      </c>
      <c r="Q21" s="14">
        <f t="shared" si="6"/>
        <v>0</v>
      </c>
      <c r="R21" s="15">
        <f t="shared" si="7"/>
        <v>0</v>
      </c>
      <c r="S21" s="14">
        <v>250</v>
      </c>
      <c r="T21" s="14">
        <v>0</v>
      </c>
      <c r="U21" s="14">
        <f t="shared" si="8"/>
        <v>0</v>
      </c>
      <c r="V21" s="15">
        <f t="shared" si="9"/>
        <v>0</v>
      </c>
      <c r="W21" s="14">
        <v>0</v>
      </c>
      <c r="X21" s="14">
        <v>6</v>
      </c>
      <c r="Y21" s="14">
        <f t="shared" si="10"/>
        <v>0</v>
      </c>
      <c r="Z21" s="15">
        <f t="shared" si="11"/>
        <v>0</v>
      </c>
      <c r="AA21" s="14">
        <v>50</v>
      </c>
      <c r="AB21" s="14">
        <v>24</v>
      </c>
      <c r="AC21" s="14">
        <f t="shared" si="12"/>
        <v>12</v>
      </c>
      <c r="AD21" s="15">
        <f t="shared" si="13"/>
        <v>1.1139433523068367</v>
      </c>
      <c r="AE21" s="14">
        <v>50</v>
      </c>
      <c r="AF21" s="14">
        <v>4</v>
      </c>
      <c r="AG21" s="14">
        <f t="shared" si="14"/>
        <v>2</v>
      </c>
      <c r="AH21" s="15">
        <f t="shared" si="15"/>
        <v>0.47712125471966244</v>
      </c>
      <c r="AI21" s="14">
        <v>0</v>
      </c>
      <c r="AJ21" s="14">
        <v>16</v>
      </c>
      <c r="AK21" s="14">
        <f t="shared" si="16"/>
        <v>0</v>
      </c>
      <c r="AL21" s="15">
        <f t="shared" si="17"/>
        <v>0</v>
      </c>
      <c r="AM21" s="16">
        <v>50</v>
      </c>
      <c r="AN21" s="14">
        <v>26</v>
      </c>
      <c r="AO21" s="14">
        <f t="shared" si="18"/>
        <v>13</v>
      </c>
      <c r="AP21" s="15">
        <f t="shared" si="19"/>
        <v>1.146128035678238</v>
      </c>
      <c r="AQ21" s="21">
        <v>100</v>
      </c>
      <c r="AR21" s="14">
        <v>4</v>
      </c>
      <c r="AS21" s="14">
        <f t="shared" si="20"/>
        <v>4</v>
      </c>
      <c r="AT21" s="15">
        <f t="shared" si="21"/>
        <v>0.69897000433601886</v>
      </c>
      <c r="AU21" s="14">
        <v>200</v>
      </c>
      <c r="AV21" s="14">
        <v>45</v>
      </c>
      <c r="AW21" s="14">
        <f t="shared" si="22"/>
        <v>90</v>
      </c>
      <c r="AX21" s="15">
        <f t="shared" si="23"/>
        <v>1.9590413923210936</v>
      </c>
      <c r="AY21" s="14">
        <v>50</v>
      </c>
      <c r="AZ21" s="16">
        <v>10</v>
      </c>
      <c r="BA21" s="14">
        <f t="shared" si="24"/>
        <v>5</v>
      </c>
      <c r="BB21" s="15">
        <f t="shared" si="25"/>
        <v>0.77815125038364363</v>
      </c>
      <c r="BC21" s="17">
        <v>50</v>
      </c>
      <c r="BD21" s="14">
        <v>38</v>
      </c>
      <c r="BE21" s="18">
        <f t="shared" si="26"/>
        <v>19</v>
      </c>
      <c r="BF21" s="15">
        <f t="shared" si="27"/>
        <v>1.3010299956639813</v>
      </c>
    </row>
    <row r="22" spans="1:59" s="19" customFormat="1" x14ac:dyDescent="0.35">
      <c r="A22" s="3">
        <v>18</v>
      </c>
      <c r="B22" s="3" t="s">
        <v>57</v>
      </c>
      <c r="C22" s="14">
        <v>150</v>
      </c>
      <c r="D22" s="14">
        <v>1</v>
      </c>
      <c r="E22" s="14">
        <f t="shared" si="0"/>
        <v>1.5</v>
      </c>
      <c r="F22" s="15">
        <f t="shared" si="1"/>
        <v>0.3979400086720376</v>
      </c>
      <c r="G22" s="14">
        <v>0</v>
      </c>
      <c r="H22" s="14">
        <v>0</v>
      </c>
      <c r="I22" s="14">
        <f t="shared" si="2"/>
        <v>0</v>
      </c>
      <c r="J22" s="15">
        <f t="shared" si="3"/>
        <v>0</v>
      </c>
      <c r="K22" s="14">
        <v>0</v>
      </c>
      <c r="L22" s="14">
        <v>0</v>
      </c>
      <c r="M22" s="14">
        <f t="shared" si="4"/>
        <v>0</v>
      </c>
      <c r="N22" s="15">
        <f t="shared" si="5"/>
        <v>0</v>
      </c>
      <c r="O22" s="14">
        <v>150</v>
      </c>
      <c r="P22" s="14">
        <v>0</v>
      </c>
      <c r="Q22" s="14">
        <f t="shared" si="6"/>
        <v>0</v>
      </c>
      <c r="R22" s="15">
        <f t="shared" si="7"/>
        <v>0</v>
      </c>
      <c r="S22" s="14">
        <v>150</v>
      </c>
      <c r="T22" s="14">
        <v>0</v>
      </c>
      <c r="U22" s="14">
        <f t="shared" si="8"/>
        <v>0</v>
      </c>
      <c r="V22" s="15">
        <f t="shared" si="9"/>
        <v>0</v>
      </c>
      <c r="W22" s="14">
        <v>100</v>
      </c>
      <c r="X22" s="14">
        <v>14</v>
      </c>
      <c r="Y22" s="14">
        <f t="shared" si="10"/>
        <v>14</v>
      </c>
      <c r="Z22" s="15">
        <f t="shared" si="11"/>
        <v>1.1760912590556813</v>
      </c>
      <c r="AA22" s="14">
        <v>100</v>
      </c>
      <c r="AB22" s="14">
        <v>24</v>
      </c>
      <c r="AC22" s="14">
        <f t="shared" si="12"/>
        <v>24</v>
      </c>
      <c r="AD22" s="15">
        <f t="shared" si="13"/>
        <v>1.3979400086720377</v>
      </c>
      <c r="AE22" s="14">
        <v>1200</v>
      </c>
      <c r="AF22" s="14">
        <v>4</v>
      </c>
      <c r="AG22" s="14">
        <f t="shared" si="14"/>
        <v>48</v>
      </c>
      <c r="AH22" s="15">
        <f t="shared" si="15"/>
        <v>1.6901960800285136</v>
      </c>
      <c r="AI22" s="16">
        <v>150</v>
      </c>
      <c r="AJ22" s="14">
        <v>16</v>
      </c>
      <c r="AK22" s="14">
        <f t="shared" si="16"/>
        <v>24</v>
      </c>
      <c r="AL22" s="15">
        <f t="shared" si="17"/>
        <v>1.3979400086720377</v>
      </c>
      <c r="AM22" s="14">
        <v>150</v>
      </c>
      <c r="AN22" s="14">
        <v>26</v>
      </c>
      <c r="AO22" s="14">
        <f t="shared" si="18"/>
        <v>39</v>
      </c>
      <c r="AP22" s="15">
        <f t="shared" si="19"/>
        <v>1.6020599913279623</v>
      </c>
      <c r="AQ22" s="14">
        <v>1450</v>
      </c>
      <c r="AR22" s="14">
        <v>4</v>
      </c>
      <c r="AS22" s="14">
        <f t="shared" si="20"/>
        <v>58</v>
      </c>
      <c r="AT22" s="15">
        <f t="shared" si="21"/>
        <v>1.7708520116421442</v>
      </c>
      <c r="AU22" s="14">
        <v>1300</v>
      </c>
      <c r="AV22" s="14">
        <v>45</v>
      </c>
      <c r="AW22" s="14">
        <f t="shared" si="22"/>
        <v>585</v>
      </c>
      <c r="AX22" s="15">
        <f t="shared" si="23"/>
        <v>2.7678976160180908</v>
      </c>
      <c r="AY22" s="14">
        <v>500</v>
      </c>
      <c r="AZ22" s="16">
        <v>10</v>
      </c>
      <c r="BA22" s="14">
        <f t="shared" si="24"/>
        <v>50</v>
      </c>
      <c r="BB22" s="15">
        <f t="shared" si="25"/>
        <v>1.7075701760979363</v>
      </c>
      <c r="BC22" s="17">
        <v>250</v>
      </c>
      <c r="BD22" s="14">
        <v>38</v>
      </c>
      <c r="BE22" s="18">
        <f t="shared" si="26"/>
        <v>95</v>
      </c>
      <c r="BF22" s="15">
        <f t="shared" si="27"/>
        <v>1.9822712330395684</v>
      </c>
    </row>
    <row r="23" spans="1:59" s="19" customFormat="1" x14ac:dyDescent="0.35">
      <c r="A23" s="3">
        <v>19</v>
      </c>
      <c r="B23" s="3" t="s">
        <v>57</v>
      </c>
      <c r="C23" s="14">
        <v>100</v>
      </c>
      <c r="D23" s="14">
        <v>1</v>
      </c>
      <c r="E23" s="14">
        <f t="shared" si="0"/>
        <v>1</v>
      </c>
      <c r="F23" s="15">
        <f t="shared" si="1"/>
        <v>0.3010299956639812</v>
      </c>
      <c r="G23" s="14">
        <v>0</v>
      </c>
      <c r="H23" s="14">
        <v>0</v>
      </c>
      <c r="I23" s="14">
        <f t="shared" si="2"/>
        <v>0</v>
      </c>
      <c r="J23" s="15">
        <f t="shared" si="3"/>
        <v>0</v>
      </c>
      <c r="K23" s="14">
        <v>0</v>
      </c>
      <c r="L23" s="14">
        <v>0</v>
      </c>
      <c r="M23" s="14">
        <f t="shared" si="4"/>
        <v>0</v>
      </c>
      <c r="N23" s="15">
        <f t="shared" si="5"/>
        <v>0</v>
      </c>
      <c r="O23" s="14">
        <v>0</v>
      </c>
      <c r="P23" s="14">
        <v>0</v>
      </c>
      <c r="Q23" s="14">
        <f t="shared" si="6"/>
        <v>0</v>
      </c>
      <c r="R23" s="15">
        <f t="shared" si="7"/>
        <v>0</v>
      </c>
      <c r="S23" s="14">
        <v>50</v>
      </c>
      <c r="T23" s="14">
        <v>0</v>
      </c>
      <c r="U23" s="14">
        <f t="shared" si="8"/>
        <v>0</v>
      </c>
      <c r="V23" s="15">
        <f t="shared" si="9"/>
        <v>0</v>
      </c>
      <c r="W23" s="14">
        <v>50</v>
      </c>
      <c r="X23" s="14">
        <v>14</v>
      </c>
      <c r="Y23" s="14">
        <f t="shared" si="10"/>
        <v>7</v>
      </c>
      <c r="Z23" s="15">
        <f t="shared" si="11"/>
        <v>0.90308998699194354</v>
      </c>
      <c r="AA23" s="14">
        <v>0</v>
      </c>
      <c r="AB23" s="14">
        <v>24</v>
      </c>
      <c r="AC23" s="14">
        <f t="shared" si="12"/>
        <v>0</v>
      </c>
      <c r="AD23" s="15">
        <f t="shared" si="13"/>
        <v>0</v>
      </c>
      <c r="AE23" s="14">
        <v>50</v>
      </c>
      <c r="AF23" s="14">
        <v>4</v>
      </c>
      <c r="AG23" s="14">
        <f t="shared" si="14"/>
        <v>2</v>
      </c>
      <c r="AH23" s="15">
        <f t="shared" si="15"/>
        <v>0.47712125471966244</v>
      </c>
      <c r="AI23" s="14">
        <v>0</v>
      </c>
      <c r="AJ23" s="14">
        <v>16</v>
      </c>
      <c r="AK23" s="14">
        <f t="shared" si="16"/>
        <v>0</v>
      </c>
      <c r="AL23" s="15">
        <f t="shared" si="17"/>
        <v>0</v>
      </c>
      <c r="AM23" s="16">
        <v>150</v>
      </c>
      <c r="AN23" s="14">
        <v>26</v>
      </c>
      <c r="AO23" s="14">
        <f t="shared" si="18"/>
        <v>39</v>
      </c>
      <c r="AP23" s="15">
        <f t="shared" si="19"/>
        <v>1.6020599913279623</v>
      </c>
      <c r="AQ23" s="14">
        <v>400</v>
      </c>
      <c r="AR23" s="14">
        <v>4</v>
      </c>
      <c r="AS23" s="14">
        <f t="shared" si="20"/>
        <v>16</v>
      </c>
      <c r="AT23" s="15">
        <f t="shared" si="21"/>
        <v>1.2304489213782739</v>
      </c>
      <c r="AU23" s="16">
        <v>800</v>
      </c>
      <c r="AV23" s="14">
        <v>45</v>
      </c>
      <c r="AW23" s="14">
        <f t="shared" si="22"/>
        <v>360</v>
      </c>
      <c r="AX23" s="15">
        <f t="shared" si="23"/>
        <v>2.5575072019056577</v>
      </c>
      <c r="AY23" s="14">
        <v>550</v>
      </c>
      <c r="AZ23" s="16">
        <v>10</v>
      </c>
      <c r="BA23" s="14">
        <f t="shared" si="24"/>
        <v>55</v>
      </c>
      <c r="BB23" s="15">
        <f t="shared" si="25"/>
        <v>1.7481880270062005</v>
      </c>
      <c r="BC23" s="17">
        <v>150</v>
      </c>
      <c r="BD23" s="14">
        <v>38</v>
      </c>
      <c r="BE23" s="18">
        <f t="shared" si="26"/>
        <v>57</v>
      </c>
      <c r="BF23" s="15">
        <f t="shared" si="27"/>
        <v>1.7634279935629373</v>
      </c>
    </row>
    <row r="24" spans="1:59" s="19" customFormat="1" x14ac:dyDescent="0.35">
      <c r="A24" s="6">
        <v>20</v>
      </c>
      <c r="B24" s="6" t="s">
        <v>57</v>
      </c>
      <c r="C24" s="14">
        <v>300</v>
      </c>
      <c r="D24" s="14">
        <v>1</v>
      </c>
      <c r="E24" s="14">
        <f t="shared" si="0"/>
        <v>3</v>
      </c>
      <c r="F24" s="15">
        <f t="shared" si="1"/>
        <v>0.6020599913279624</v>
      </c>
      <c r="G24" s="14">
        <v>0</v>
      </c>
      <c r="H24" s="14">
        <v>0</v>
      </c>
      <c r="I24" s="14">
        <f t="shared" si="2"/>
        <v>0</v>
      </c>
      <c r="J24" s="15">
        <f t="shared" si="3"/>
        <v>0</v>
      </c>
      <c r="K24" s="14">
        <v>0</v>
      </c>
      <c r="L24" s="14">
        <v>0</v>
      </c>
      <c r="M24" s="14">
        <f t="shared" si="4"/>
        <v>0</v>
      </c>
      <c r="N24" s="15">
        <f t="shared" si="5"/>
        <v>0</v>
      </c>
      <c r="O24" s="14">
        <v>100</v>
      </c>
      <c r="P24" s="14">
        <v>0</v>
      </c>
      <c r="Q24" s="14">
        <f t="shared" si="6"/>
        <v>0</v>
      </c>
      <c r="R24" s="15">
        <f t="shared" si="7"/>
        <v>0</v>
      </c>
      <c r="S24" s="14">
        <v>100</v>
      </c>
      <c r="T24" s="14">
        <v>0</v>
      </c>
      <c r="U24" s="14">
        <f t="shared" si="8"/>
        <v>0</v>
      </c>
      <c r="V24" s="15">
        <f t="shared" si="9"/>
        <v>0</v>
      </c>
      <c r="W24" s="14">
        <v>0</v>
      </c>
      <c r="X24" s="14">
        <v>14</v>
      </c>
      <c r="Y24" s="14">
        <f t="shared" si="10"/>
        <v>0</v>
      </c>
      <c r="Z24" s="15">
        <f t="shared" si="11"/>
        <v>0</v>
      </c>
      <c r="AA24" s="14">
        <v>50</v>
      </c>
      <c r="AB24" s="14">
        <v>24</v>
      </c>
      <c r="AC24" s="14">
        <f t="shared" si="12"/>
        <v>12</v>
      </c>
      <c r="AD24" s="15">
        <f t="shared" si="13"/>
        <v>1.1139433523068367</v>
      </c>
      <c r="AE24" s="14">
        <v>100</v>
      </c>
      <c r="AF24" s="14">
        <v>4</v>
      </c>
      <c r="AG24" s="14">
        <f t="shared" si="14"/>
        <v>4</v>
      </c>
      <c r="AH24" s="15">
        <f t="shared" si="15"/>
        <v>0.69897000433601886</v>
      </c>
      <c r="AI24" s="16">
        <v>0</v>
      </c>
      <c r="AJ24" s="14">
        <v>16</v>
      </c>
      <c r="AK24" s="14">
        <f t="shared" si="16"/>
        <v>0</v>
      </c>
      <c r="AL24" s="15">
        <f t="shared" si="17"/>
        <v>0</v>
      </c>
      <c r="AM24" s="14">
        <v>50</v>
      </c>
      <c r="AN24" s="14">
        <v>26</v>
      </c>
      <c r="AO24" s="14">
        <f t="shared" si="18"/>
        <v>13</v>
      </c>
      <c r="AP24" s="15">
        <f t="shared" si="19"/>
        <v>1.146128035678238</v>
      </c>
      <c r="AQ24" s="14">
        <v>50</v>
      </c>
      <c r="AR24" s="14">
        <v>4</v>
      </c>
      <c r="AS24" s="14">
        <f t="shared" si="20"/>
        <v>2</v>
      </c>
      <c r="AT24" s="15">
        <f t="shared" si="21"/>
        <v>0.47712125471966244</v>
      </c>
      <c r="AU24" s="14">
        <v>100</v>
      </c>
      <c r="AV24" s="14">
        <v>45</v>
      </c>
      <c r="AW24" s="14">
        <f t="shared" si="22"/>
        <v>45</v>
      </c>
      <c r="AX24" s="15">
        <f t="shared" si="23"/>
        <v>1.6627578316815741</v>
      </c>
      <c r="AY24" s="16">
        <v>300</v>
      </c>
      <c r="AZ24" s="16">
        <v>10</v>
      </c>
      <c r="BA24" s="14">
        <f t="shared" si="24"/>
        <v>30</v>
      </c>
      <c r="BB24" s="15">
        <f t="shared" si="25"/>
        <v>1.4913616938342726</v>
      </c>
      <c r="BC24" s="17">
        <v>200</v>
      </c>
      <c r="BD24" s="14">
        <v>38</v>
      </c>
      <c r="BE24" s="18">
        <f t="shared" si="26"/>
        <v>76</v>
      </c>
      <c r="BF24" s="15">
        <f t="shared" si="27"/>
        <v>1.8864907251724818</v>
      </c>
    </row>
    <row r="25" spans="1:59" x14ac:dyDescent="0.35">
      <c r="A25" s="22"/>
      <c r="B25" s="22"/>
      <c r="C25" s="23"/>
      <c r="D25" s="23"/>
      <c r="E25" s="24"/>
      <c r="F25" s="24"/>
      <c r="G25" s="25"/>
      <c r="H25" s="23"/>
      <c r="I25" s="24"/>
      <c r="J25" s="24"/>
      <c r="K25" s="25"/>
      <c r="L25" s="23"/>
      <c r="M25" s="24"/>
      <c r="N25" s="24"/>
      <c r="O25" s="25"/>
      <c r="P25" s="23"/>
      <c r="Q25" s="24"/>
      <c r="R25" s="24"/>
      <c r="S25" s="25"/>
      <c r="T25" s="23"/>
      <c r="U25" s="24"/>
      <c r="V25" s="24"/>
      <c r="W25" s="25"/>
      <c r="X25" s="23"/>
      <c r="Y25" s="24"/>
      <c r="Z25" s="24"/>
      <c r="AA25" s="25"/>
      <c r="AB25" s="23"/>
      <c r="AC25" s="23"/>
      <c r="AD25" s="24"/>
      <c r="AE25" s="25"/>
      <c r="AF25" s="23"/>
      <c r="AG25" s="23"/>
      <c r="AH25" s="24"/>
      <c r="AI25" s="25"/>
      <c r="AJ25" s="23"/>
      <c r="AK25" s="24"/>
      <c r="AL25" s="24"/>
      <c r="AM25" s="25"/>
      <c r="AN25" s="23"/>
      <c r="AO25" s="23"/>
      <c r="AP25" s="24"/>
      <c r="AQ25" s="25"/>
      <c r="AR25" s="23"/>
      <c r="AS25" s="26"/>
      <c r="AT25" s="24"/>
      <c r="AU25" s="25"/>
      <c r="AV25" s="23"/>
      <c r="AW25" s="26"/>
      <c r="AX25" s="24"/>
      <c r="AY25" s="25"/>
      <c r="AZ25" s="23"/>
      <c r="BA25" s="24"/>
      <c r="BB25" s="24"/>
      <c r="BC25" s="25"/>
      <c r="BD25" s="23"/>
      <c r="BE25" s="24"/>
      <c r="BF25" s="24"/>
      <c r="BG25" s="25"/>
    </row>
    <row r="26" spans="1:59" x14ac:dyDescent="0.35">
      <c r="C26" s="27">
        <v>1</v>
      </c>
      <c r="D26" s="23">
        <v>2</v>
      </c>
      <c r="E26" s="23">
        <v>3</v>
      </c>
      <c r="F26" s="27">
        <v>4</v>
      </c>
      <c r="G26" s="23">
        <v>5</v>
      </c>
      <c r="H26" s="23">
        <v>6</v>
      </c>
      <c r="I26" s="27">
        <v>7</v>
      </c>
      <c r="J26" s="23">
        <v>8</v>
      </c>
      <c r="K26" s="23">
        <v>9</v>
      </c>
      <c r="L26" s="27">
        <v>10</v>
      </c>
      <c r="M26" s="23">
        <v>11</v>
      </c>
      <c r="N26" s="23">
        <v>12</v>
      </c>
      <c r="O26" s="27">
        <v>13</v>
      </c>
      <c r="P26" s="23">
        <v>14</v>
      </c>
    </row>
    <row r="27" spans="1:59" x14ac:dyDescent="0.35">
      <c r="C27" s="35">
        <v>40752</v>
      </c>
      <c r="D27" s="35">
        <v>40773</v>
      </c>
      <c r="E27" s="35">
        <v>40794</v>
      </c>
      <c r="F27" s="35">
        <v>40801</v>
      </c>
      <c r="G27" s="35">
        <v>40808</v>
      </c>
      <c r="H27" s="35">
        <v>40822</v>
      </c>
      <c r="I27" s="35">
        <v>40836</v>
      </c>
      <c r="J27" s="35">
        <v>40857</v>
      </c>
      <c r="K27" s="35">
        <v>40878</v>
      </c>
      <c r="L27" s="35">
        <v>40899</v>
      </c>
      <c r="M27" s="35">
        <v>40920</v>
      </c>
      <c r="N27" s="35">
        <v>40941</v>
      </c>
      <c r="O27" s="35">
        <v>40962</v>
      </c>
      <c r="P27" s="35">
        <v>40983</v>
      </c>
    </row>
    <row r="28" spans="1:59" x14ac:dyDescent="0.35">
      <c r="B28" s="10" t="s">
        <v>59</v>
      </c>
      <c r="C28" s="28">
        <f>AVERAGE(E2:E13)</f>
        <v>9.6666666666666661</v>
      </c>
      <c r="D28" s="28">
        <f>AVERAGE(I2:I13)</f>
        <v>0</v>
      </c>
      <c r="E28" s="28">
        <f>AVERAGE(M2:M13)</f>
        <v>0</v>
      </c>
      <c r="F28" s="28">
        <f>AVERAGE(Q2:Q13)</f>
        <v>0</v>
      </c>
      <c r="G28" s="28">
        <f>AVERAGE(U2:U13)</f>
        <v>0</v>
      </c>
      <c r="H28" s="28">
        <f>AVERAGE(Y2:Y13)</f>
        <v>11.25</v>
      </c>
      <c r="I28" s="28">
        <f>AVERAGE(AC2:AC13)</f>
        <v>22.958333333333332</v>
      </c>
      <c r="J28" s="28">
        <f>AVERAGE(AG2:AG13)</f>
        <v>20.291666666666668</v>
      </c>
      <c r="K28" s="28">
        <f>AVERAGE(AK2:AK13)</f>
        <v>58</v>
      </c>
      <c r="L28" s="28">
        <f>AVERAGE(AO2:AO13)</f>
        <v>138.58333333333334</v>
      </c>
      <c r="M28" s="28">
        <f>AVERAGE(AS2:AS13)</f>
        <v>33.333333333333336</v>
      </c>
      <c r="N28" s="28">
        <f>AVERAGE(AW2:AW13)</f>
        <v>164.45833333333334</v>
      </c>
      <c r="O28" s="28">
        <f>AVERAGE(BA2:BA13)</f>
        <v>32.125</v>
      </c>
      <c r="P28" s="28">
        <f>AVERAGE(BE2:BE13)</f>
        <v>110.125</v>
      </c>
    </row>
    <row r="29" spans="1:59" x14ac:dyDescent="0.35">
      <c r="B29" s="10" t="s">
        <v>62</v>
      </c>
      <c r="C29" s="29">
        <f>STDEV(E2:E13)/SQRT(COUNT(E2:E13))</f>
        <v>2.5946720857023982</v>
      </c>
      <c r="D29" s="29">
        <f>STDEV(I2:I13)/SQRT(COUNT(I2:I13))</f>
        <v>0</v>
      </c>
      <c r="E29" s="29">
        <f>STDEV(M2:M13)/SQRT(COUNT(M2:M13))</f>
        <v>0</v>
      </c>
      <c r="F29" s="29">
        <f>STDEV(Q2:Q13)/SQRT(COUNT(Q2:Q13))</f>
        <v>0</v>
      </c>
      <c r="G29" s="29">
        <f>STDEV(U2:U13)/SQRT(COUNT(U2:U13))</f>
        <v>0</v>
      </c>
      <c r="H29" s="29">
        <f>STDEV(Y2:Y13)/SQRT(COUNT(Y2:Y13))</f>
        <v>3.5464984865570601</v>
      </c>
      <c r="I29" s="29">
        <f>STDEV(AC2:AC13)/SQRT(COUNT(AC2:AC13))</f>
        <v>7.3542551930460274</v>
      </c>
      <c r="J29" s="29">
        <f>STDEV(AG2:AG13)/SQRT(COUNT(AG2:AG13))</f>
        <v>7.4801399510215507</v>
      </c>
      <c r="K29" s="29">
        <f>STDEV(AK2:AK13)/SQRT(COUNT(AK2:AK13))</f>
        <v>43.112608013166749</v>
      </c>
      <c r="L29" s="29">
        <f>STDEV(AO2:AO13)/SQRT(COUNT(AO2:AO13))</f>
        <v>37.690266473834953</v>
      </c>
      <c r="M29" s="29">
        <f>STDEV(AS2:AS13)/SQRT(COUNT(AS2:AS13))</f>
        <v>10.39619199903542</v>
      </c>
      <c r="N29" s="29">
        <f>STDEV(AW2:AW13)/SQRT(COUNT(AW2:AW13))</f>
        <v>59.494634922789132</v>
      </c>
      <c r="O29" s="29">
        <f>STDEV(BA2:BA13)/SQRT(COUNT(BA2:BA13))</f>
        <v>12.144509452772676</v>
      </c>
      <c r="P29" s="29">
        <f>STDEV(BE2:BE13)/SQRT(COUNT(BE2:BE13))</f>
        <v>33.89601550955868</v>
      </c>
    </row>
    <row r="30" spans="1:59" x14ac:dyDescent="0.35">
      <c r="B30" s="10" t="s">
        <v>60</v>
      </c>
      <c r="C30" s="30">
        <f>AVERAGE(E14:E24)</f>
        <v>8.0318181818181813</v>
      </c>
      <c r="D30" s="30">
        <f>AVERAGE(I14:I24)</f>
        <v>0</v>
      </c>
      <c r="E30" s="30">
        <f>AVERAGE(M14:M24)</f>
        <v>0</v>
      </c>
      <c r="F30" s="30">
        <f>AVERAGE(Q14:Q24)</f>
        <v>0</v>
      </c>
      <c r="G30" s="30">
        <f>AVERAGE(U14:U24)</f>
        <v>0</v>
      </c>
      <c r="H30" s="30">
        <f>AVERAGE(Y14:Y24)</f>
        <v>3.5454545454545454</v>
      </c>
      <c r="I30" s="30">
        <f>AVERAGE(AC14:AC24)</f>
        <v>9.2727272727272734</v>
      </c>
      <c r="J30" s="30">
        <f>AVERAGE(AG14:AG24)</f>
        <v>17.09090909090909</v>
      </c>
      <c r="K30" s="30">
        <f>AVERAGE(AK14:AK24)</f>
        <v>3.2727272727272729</v>
      </c>
      <c r="L30" s="30">
        <f>AVERAGE(AO14:AO24)</f>
        <v>68.63636363636364</v>
      </c>
      <c r="M30" s="30">
        <f>AVERAGE(AS14:AS24)</f>
        <v>70</v>
      </c>
      <c r="N30" s="30">
        <f>AVERAGE(AW14:AW24)</f>
        <v>173</v>
      </c>
      <c r="O30" s="30">
        <f>AVERAGE(BA14:BA24)</f>
        <v>26.09090909090909</v>
      </c>
      <c r="P30" s="30">
        <f>AVERAGE(BE14:BE24)</f>
        <v>80.409090909090907</v>
      </c>
    </row>
    <row r="31" spans="1:59" x14ac:dyDescent="0.35">
      <c r="B31" s="10" t="s">
        <v>61</v>
      </c>
      <c r="C31" s="29">
        <f>STDEV(E14:E24)/SQRT(COUNT(E14:E24))</f>
        <v>3.0743977438846959</v>
      </c>
      <c r="D31" s="29">
        <f>STDEV(I14:I24)/SQRT(COUNT(I14:I24))</f>
        <v>0</v>
      </c>
      <c r="E31" s="29">
        <f>STDEV(M14:M24)/SQRT(COUNT(M14:M24))</f>
        <v>0</v>
      </c>
      <c r="F31" s="29">
        <f>STDEV(Q14:Q24)/SQRT(COUNT(Q14:Q24))</f>
        <v>0</v>
      </c>
      <c r="G31" s="29">
        <f>STDEV(U14:U24)/SQRT(COUNT(U14:U24))</f>
        <v>0</v>
      </c>
      <c r="H31" s="29">
        <f>STDEV(Y14:Y24)/SQRT(COUNT(Y14:Y24))</f>
        <v>1.274673836096808</v>
      </c>
      <c r="I31" s="29">
        <f>STDEV(AC14:AC24)/SQRT(COUNT(AC14:AC24))</f>
        <v>2.6184343312574092</v>
      </c>
      <c r="J31" s="29">
        <f>STDEV(AG14:AG24)/SQRT(COUNT(AG14:AG24))</f>
        <v>8.778542585039693</v>
      </c>
      <c r="K31" s="29">
        <f>STDEV(AK14:AK24)/SQRT(COUNT(AK14:AK24))</f>
        <v>2.1954121960907025</v>
      </c>
      <c r="L31" s="29">
        <f>STDEV(AO14:AO24)/SQRT(COUNT(AO14:AO24))</f>
        <v>17.515459523348213</v>
      </c>
      <c r="M31" s="29">
        <f>STDEV(AS14:AS24)/SQRT(COUNT(AS14:AS24))</f>
        <v>34.274825110620718</v>
      </c>
      <c r="N31" s="29">
        <f>STDEV(AW14:AW24)/SQRT(COUNT(AW14:AW24))</f>
        <v>52.456865396940444</v>
      </c>
      <c r="O31" s="29">
        <f>STDEV(BA14:BA24)/SQRT(COUNT(BA14:BA24))</f>
        <v>7.9865848264500796</v>
      </c>
      <c r="P31" s="29">
        <f>STDEV(BE14:BE24)/SQRT(COUNT(BE14:BE24))</f>
        <v>29.79344178764379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24D2-935A-41FC-9437-99F3B836E89F}">
  <dimension ref="A1:K25"/>
  <sheetViews>
    <sheetView workbookViewId="0">
      <selection activeCell="E2" sqref="E2"/>
    </sheetView>
  </sheetViews>
  <sheetFormatPr defaultRowHeight="14.4" x14ac:dyDescent="0.3"/>
  <cols>
    <col min="1" max="1" width="8" bestFit="1" customWidth="1"/>
    <col min="2" max="2" width="8.109375" bestFit="1" customWidth="1"/>
    <col min="3" max="3" width="17.44140625" bestFit="1" customWidth="1"/>
    <col min="4" max="4" width="8.6640625" bestFit="1" customWidth="1"/>
    <col min="5" max="5" width="14.44140625" bestFit="1" customWidth="1"/>
    <col min="6" max="6" width="12.44140625" bestFit="1" customWidth="1"/>
    <col min="7" max="7" width="15.6640625" bestFit="1" customWidth="1"/>
    <col min="8" max="9" width="13.77734375" bestFit="1" customWidth="1"/>
    <col min="10" max="10" width="11.77734375" bestFit="1" customWidth="1"/>
    <col min="11" max="11" width="20.33203125" bestFit="1" customWidth="1"/>
  </cols>
  <sheetData>
    <row r="1" spans="1:11" ht="15.6" x14ac:dyDescent="0.35">
      <c r="A1" s="10"/>
      <c r="B1" s="10"/>
      <c r="C1" s="10"/>
      <c r="D1" s="36" t="s">
        <v>78</v>
      </c>
      <c r="E1" s="36"/>
      <c r="F1" s="36"/>
      <c r="G1" s="36"/>
      <c r="H1" s="36"/>
      <c r="I1" s="36"/>
      <c r="J1" s="36"/>
      <c r="K1" s="36"/>
    </row>
    <row r="2" spans="1:11" ht="15.6" x14ac:dyDescent="0.35">
      <c r="A2" s="2" t="s">
        <v>71</v>
      </c>
      <c r="B2" s="2" t="s">
        <v>56</v>
      </c>
      <c r="C2" s="2" t="s">
        <v>70</v>
      </c>
      <c r="D2" s="13" t="s">
        <v>63</v>
      </c>
      <c r="E2" s="13" t="s">
        <v>64</v>
      </c>
      <c r="F2" s="13" t="s">
        <v>65</v>
      </c>
      <c r="G2" s="13" t="s">
        <v>66</v>
      </c>
      <c r="H2" s="13" t="s">
        <v>67</v>
      </c>
      <c r="I2" s="13" t="s">
        <v>68</v>
      </c>
      <c r="J2" s="13" t="s">
        <v>69</v>
      </c>
      <c r="K2" s="13" t="s">
        <v>77</v>
      </c>
    </row>
    <row r="3" spans="1:11" ht="15.6" x14ac:dyDescent="0.35">
      <c r="A3" s="3">
        <v>1</v>
      </c>
      <c r="B3" s="3" t="s">
        <v>57</v>
      </c>
      <c r="C3" s="11">
        <v>161.5</v>
      </c>
      <c r="D3" s="12">
        <v>106</v>
      </c>
      <c r="E3" s="12">
        <v>22</v>
      </c>
      <c r="F3" s="12">
        <v>34</v>
      </c>
      <c r="G3" s="12">
        <v>68</v>
      </c>
      <c r="H3" s="12">
        <v>26</v>
      </c>
      <c r="I3" s="12">
        <v>384</v>
      </c>
      <c r="J3" s="12">
        <v>376</v>
      </c>
      <c r="K3" s="12">
        <f t="shared" ref="K3:K25" si="0">SUM(D3:J3)</f>
        <v>1016</v>
      </c>
    </row>
    <row r="4" spans="1:11" ht="15.6" x14ac:dyDescent="0.35">
      <c r="A4" s="6">
        <v>2</v>
      </c>
      <c r="B4" s="6" t="s">
        <v>57</v>
      </c>
      <c r="C4" s="11">
        <v>180.5</v>
      </c>
      <c r="D4" s="12">
        <v>128</v>
      </c>
      <c r="E4" s="12">
        <v>0</v>
      </c>
      <c r="F4" s="12">
        <v>0</v>
      </c>
      <c r="G4" s="12">
        <v>128</v>
      </c>
      <c r="H4" s="12">
        <v>30</v>
      </c>
      <c r="I4" s="12">
        <v>250</v>
      </c>
      <c r="J4" s="12">
        <v>192</v>
      </c>
      <c r="K4" s="12">
        <f t="shared" si="0"/>
        <v>728</v>
      </c>
    </row>
    <row r="5" spans="1:11" ht="15.6" x14ac:dyDescent="0.35">
      <c r="A5" s="3">
        <v>3</v>
      </c>
      <c r="B5" s="3" t="s">
        <v>57</v>
      </c>
      <c r="C5" s="11">
        <v>185.5</v>
      </c>
      <c r="D5" s="12">
        <v>76</v>
      </c>
      <c r="E5" s="12">
        <v>0</v>
      </c>
      <c r="F5" s="12">
        <v>0</v>
      </c>
      <c r="G5" s="12">
        <v>36</v>
      </c>
      <c r="H5" s="12">
        <v>6</v>
      </c>
      <c r="I5" s="12">
        <v>80</v>
      </c>
      <c r="J5" s="12">
        <v>62</v>
      </c>
      <c r="K5" s="12">
        <f t="shared" si="0"/>
        <v>260</v>
      </c>
    </row>
    <row r="6" spans="1:11" ht="15.6" x14ac:dyDescent="0.35">
      <c r="A6" s="3">
        <v>4</v>
      </c>
      <c r="B6" s="3" t="s">
        <v>57</v>
      </c>
      <c r="C6" s="11">
        <v>109.5</v>
      </c>
      <c r="D6" s="12">
        <v>160</v>
      </c>
      <c r="E6" s="12">
        <v>0</v>
      </c>
      <c r="F6" s="12">
        <v>0</v>
      </c>
      <c r="G6" s="12">
        <v>5</v>
      </c>
      <c r="H6" s="12">
        <v>0</v>
      </c>
      <c r="I6" s="12">
        <v>35</v>
      </c>
      <c r="J6" s="12">
        <v>25</v>
      </c>
      <c r="K6" s="12">
        <f t="shared" si="0"/>
        <v>225</v>
      </c>
    </row>
    <row r="7" spans="1:11" ht="15.6" x14ac:dyDescent="0.35">
      <c r="A7" s="3">
        <v>9</v>
      </c>
      <c r="B7" s="3" t="s">
        <v>57</v>
      </c>
      <c r="C7" s="11">
        <v>202.5</v>
      </c>
      <c r="D7" s="12">
        <v>70</v>
      </c>
      <c r="E7" s="12">
        <v>10</v>
      </c>
      <c r="F7" s="12">
        <v>0</v>
      </c>
      <c r="G7" s="12">
        <v>66</v>
      </c>
      <c r="H7" s="12">
        <v>2</v>
      </c>
      <c r="I7" s="12">
        <v>384</v>
      </c>
      <c r="J7" s="12">
        <v>372</v>
      </c>
      <c r="K7" s="12">
        <f t="shared" si="0"/>
        <v>904</v>
      </c>
    </row>
    <row r="8" spans="1:11" ht="15.6" x14ac:dyDescent="0.35">
      <c r="A8" s="3">
        <v>10</v>
      </c>
      <c r="B8" s="3" t="s">
        <v>57</v>
      </c>
      <c r="C8" s="11">
        <v>210.5</v>
      </c>
      <c r="D8" s="12">
        <v>50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f t="shared" si="0"/>
        <v>50</v>
      </c>
    </row>
    <row r="9" spans="1:11" ht="15.6" x14ac:dyDescent="0.35">
      <c r="A9" s="3">
        <v>12</v>
      </c>
      <c r="B9" s="3" t="s">
        <v>57</v>
      </c>
      <c r="C9" s="11">
        <v>180</v>
      </c>
      <c r="D9" s="12">
        <v>212</v>
      </c>
      <c r="E9" s="12">
        <v>46</v>
      </c>
      <c r="F9" s="12">
        <v>66</v>
      </c>
      <c r="G9" s="12">
        <v>10</v>
      </c>
      <c r="H9" s="12">
        <v>16</v>
      </c>
      <c r="I9" s="12">
        <v>54</v>
      </c>
      <c r="J9" s="12">
        <v>40</v>
      </c>
      <c r="K9" s="12">
        <f t="shared" si="0"/>
        <v>444</v>
      </c>
    </row>
    <row r="10" spans="1:11" ht="15.6" x14ac:dyDescent="0.35">
      <c r="A10" s="6">
        <v>17</v>
      </c>
      <c r="B10" s="6" t="s">
        <v>57</v>
      </c>
      <c r="C10" s="11">
        <v>199</v>
      </c>
      <c r="D10" s="12">
        <v>40</v>
      </c>
      <c r="E10" s="12">
        <v>0</v>
      </c>
      <c r="F10" s="12">
        <v>0</v>
      </c>
      <c r="G10" s="12">
        <v>20</v>
      </c>
      <c r="H10" s="12">
        <v>2</v>
      </c>
      <c r="I10" s="12">
        <v>68</v>
      </c>
      <c r="J10" s="12">
        <v>14</v>
      </c>
      <c r="K10" s="12">
        <f t="shared" si="0"/>
        <v>144</v>
      </c>
    </row>
    <row r="11" spans="1:11" ht="15.6" x14ac:dyDescent="0.35">
      <c r="A11" s="3">
        <v>18</v>
      </c>
      <c r="B11" s="3" t="s">
        <v>57</v>
      </c>
      <c r="C11" s="11">
        <v>158.5</v>
      </c>
      <c r="D11" s="12">
        <v>110</v>
      </c>
      <c r="E11" s="12">
        <v>0</v>
      </c>
      <c r="F11" s="12">
        <v>0</v>
      </c>
      <c r="G11" s="12">
        <v>50</v>
      </c>
      <c r="H11" s="12">
        <v>0</v>
      </c>
      <c r="I11" s="12">
        <v>0</v>
      </c>
      <c r="J11" s="12">
        <v>0</v>
      </c>
      <c r="K11" s="12">
        <f t="shared" si="0"/>
        <v>160</v>
      </c>
    </row>
    <row r="12" spans="1:11" ht="15.6" x14ac:dyDescent="0.35">
      <c r="A12" s="3">
        <v>19</v>
      </c>
      <c r="B12" s="3" t="s">
        <v>57</v>
      </c>
      <c r="C12" s="11">
        <v>191</v>
      </c>
      <c r="D12" s="12">
        <v>70</v>
      </c>
      <c r="E12" s="12">
        <v>0</v>
      </c>
      <c r="F12" s="12">
        <v>0</v>
      </c>
      <c r="G12" s="12">
        <v>70</v>
      </c>
      <c r="H12" s="12">
        <v>0</v>
      </c>
      <c r="I12" s="12">
        <v>100</v>
      </c>
      <c r="J12" s="12">
        <v>190</v>
      </c>
      <c r="K12" s="12">
        <f t="shared" si="0"/>
        <v>430</v>
      </c>
    </row>
    <row r="13" spans="1:11" ht="15.6" x14ac:dyDescent="0.35">
      <c r="A13" s="6">
        <v>20</v>
      </c>
      <c r="B13" s="6" t="s">
        <v>57</v>
      </c>
      <c r="C13" s="11">
        <v>203.5</v>
      </c>
      <c r="D13" s="12">
        <v>80</v>
      </c>
      <c r="E13" s="12">
        <v>46</v>
      </c>
      <c r="F13" s="12">
        <v>30</v>
      </c>
      <c r="G13" s="12">
        <v>68</v>
      </c>
      <c r="H13" s="12">
        <v>8</v>
      </c>
      <c r="I13" s="12">
        <v>266</v>
      </c>
      <c r="J13" s="12">
        <v>200</v>
      </c>
      <c r="K13" s="12">
        <f t="shared" si="0"/>
        <v>698</v>
      </c>
    </row>
    <row r="14" spans="1:11" ht="15.6" x14ac:dyDescent="0.35">
      <c r="A14" s="6">
        <v>5</v>
      </c>
      <c r="B14" s="6" t="s">
        <v>58</v>
      </c>
      <c r="C14" s="11">
        <v>189</v>
      </c>
      <c r="D14" s="12">
        <v>154</v>
      </c>
      <c r="E14" s="12">
        <v>64</v>
      </c>
      <c r="F14" s="12">
        <v>88</v>
      </c>
      <c r="G14" s="12">
        <v>68</v>
      </c>
      <c r="H14" s="12">
        <v>40</v>
      </c>
      <c r="I14" s="12">
        <v>684</v>
      </c>
      <c r="J14" s="12">
        <v>482</v>
      </c>
      <c r="K14" s="12">
        <f t="shared" si="0"/>
        <v>1580</v>
      </c>
    </row>
    <row r="15" spans="1:11" ht="15.6" x14ac:dyDescent="0.35">
      <c r="A15" s="3">
        <v>6</v>
      </c>
      <c r="B15" s="3" t="s">
        <v>58</v>
      </c>
      <c r="C15" s="11">
        <v>168.5</v>
      </c>
      <c r="D15" s="12">
        <v>40</v>
      </c>
      <c r="E15" s="12">
        <v>0</v>
      </c>
      <c r="F15" s="12">
        <v>0</v>
      </c>
      <c r="G15" s="12">
        <v>34</v>
      </c>
      <c r="H15" s="12">
        <v>30</v>
      </c>
      <c r="I15" s="12">
        <v>82</v>
      </c>
      <c r="J15" s="12">
        <v>94</v>
      </c>
      <c r="K15" s="12">
        <f t="shared" si="0"/>
        <v>280</v>
      </c>
    </row>
    <row r="16" spans="1:11" ht="15.6" x14ac:dyDescent="0.35">
      <c r="A16" s="3">
        <v>7</v>
      </c>
      <c r="B16" s="3" t="s">
        <v>58</v>
      </c>
      <c r="C16" s="11">
        <v>225.5</v>
      </c>
      <c r="D16" s="12">
        <v>214</v>
      </c>
      <c r="E16" s="12">
        <v>34</v>
      </c>
      <c r="F16" s="12">
        <v>44</v>
      </c>
      <c r="G16" s="12">
        <v>40</v>
      </c>
      <c r="H16" s="12">
        <v>0</v>
      </c>
      <c r="I16" s="12">
        <v>220</v>
      </c>
      <c r="J16" s="12">
        <v>170</v>
      </c>
      <c r="K16" s="12">
        <f t="shared" si="0"/>
        <v>722</v>
      </c>
    </row>
    <row r="17" spans="1:11" ht="15.6" x14ac:dyDescent="0.35">
      <c r="A17" s="6">
        <v>8</v>
      </c>
      <c r="B17" s="6" t="s">
        <v>58</v>
      </c>
      <c r="C17" s="11">
        <v>186.5</v>
      </c>
      <c r="D17" s="12">
        <v>154</v>
      </c>
      <c r="E17" s="12">
        <v>0</v>
      </c>
      <c r="F17" s="12">
        <v>0</v>
      </c>
      <c r="G17" s="12">
        <v>74</v>
      </c>
      <c r="H17" s="12">
        <v>10</v>
      </c>
      <c r="I17" s="12">
        <v>90</v>
      </c>
      <c r="J17" s="12">
        <v>120</v>
      </c>
      <c r="K17" s="12">
        <f t="shared" si="0"/>
        <v>448</v>
      </c>
    </row>
    <row r="18" spans="1:11" ht="15.6" x14ac:dyDescent="0.35">
      <c r="A18" s="3">
        <v>13</v>
      </c>
      <c r="B18" s="3" t="s">
        <v>58</v>
      </c>
      <c r="C18" s="11">
        <v>186.5</v>
      </c>
      <c r="D18" s="12">
        <v>260</v>
      </c>
      <c r="E18" s="12">
        <v>0</v>
      </c>
      <c r="F18" s="12">
        <v>0</v>
      </c>
      <c r="G18" s="12">
        <v>40</v>
      </c>
      <c r="H18" s="12">
        <v>0</v>
      </c>
      <c r="I18" s="12">
        <v>160</v>
      </c>
      <c r="J18" s="12">
        <v>80</v>
      </c>
      <c r="K18" s="12">
        <f t="shared" si="0"/>
        <v>540</v>
      </c>
    </row>
    <row r="19" spans="1:11" ht="15.6" x14ac:dyDescent="0.35">
      <c r="A19" s="6">
        <v>14</v>
      </c>
      <c r="B19" s="6" t="s">
        <v>58</v>
      </c>
      <c r="C19" s="11">
        <v>180</v>
      </c>
      <c r="D19" s="12">
        <v>30</v>
      </c>
      <c r="E19" s="12">
        <v>10</v>
      </c>
      <c r="F19" s="12">
        <v>12</v>
      </c>
      <c r="G19" s="12">
        <v>34</v>
      </c>
      <c r="H19" s="12">
        <v>28</v>
      </c>
      <c r="I19" s="12">
        <v>146</v>
      </c>
      <c r="J19" s="12">
        <v>148</v>
      </c>
      <c r="K19" s="12">
        <f t="shared" si="0"/>
        <v>408</v>
      </c>
    </row>
    <row r="20" spans="1:11" ht="15.6" x14ac:dyDescent="0.35">
      <c r="A20" s="3">
        <v>15</v>
      </c>
      <c r="B20" s="3" t="s">
        <v>58</v>
      </c>
      <c r="C20" s="11">
        <v>198.5</v>
      </c>
      <c r="D20" s="12">
        <v>158</v>
      </c>
      <c r="E20" s="12">
        <v>30</v>
      </c>
      <c r="F20" s="12">
        <v>70</v>
      </c>
      <c r="G20" s="12">
        <v>12</v>
      </c>
      <c r="H20" s="12">
        <v>0</v>
      </c>
      <c r="I20" s="12">
        <v>128</v>
      </c>
      <c r="J20" s="12">
        <v>90</v>
      </c>
      <c r="K20" s="12">
        <f t="shared" si="0"/>
        <v>488</v>
      </c>
    </row>
    <row r="21" spans="1:11" ht="15.6" x14ac:dyDescent="0.35">
      <c r="A21" s="3">
        <v>16</v>
      </c>
      <c r="B21" s="3" t="s">
        <v>58</v>
      </c>
      <c r="C21" s="11">
        <v>198</v>
      </c>
      <c r="D21" s="12">
        <v>1552</v>
      </c>
      <c r="E21" s="12">
        <v>10</v>
      </c>
      <c r="F21" s="12">
        <v>70</v>
      </c>
      <c r="G21" s="12">
        <v>34</v>
      </c>
      <c r="H21" s="12">
        <v>0</v>
      </c>
      <c r="I21" s="12">
        <v>416</v>
      </c>
      <c r="J21" s="12">
        <v>281</v>
      </c>
      <c r="K21" s="12">
        <f t="shared" si="0"/>
        <v>2363</v>
      </c>
    </row>
    <row r="22" spans="1:11" ht="15.6" x14ac:dyDescent="0.35">
      <c r="A22" s="3">
        <v>21</v>
      </c>
      <c r="B22" s="3" t="s">
        <v>58</v>
      </c>
      <c r="C22" s="11">
        <v>203</v>
      </c>
      <c r="D22" s="12">
        <v>116</v>
      </c>
      <c r="E22" s="12">
        <v>4</v>
      </c>
      <c r="F22" s="12">
        <v>0</v>
      </c>
      <c r="G22" s="12">
        <v>88</v>
      </c>
      <c r="H22" s="12">
        <v>18</v>
      </c>
      <c r="I22" s="12">
        <v>190</v>
      </c>
      <c r="J22" s="12">
        <v>144</v>
      </c>
      <c r="K22" s="12">
        <f t="shared" si="0"/>
        <v>560</v>
      </c>
    </row>
    <row r="23" spans="1:11" ht="15.6" x14ac:dyDescent="0.35">
      <c r="A23" s="3">
        <v>22</v>
      </c>
      <c r="B23" s="3" t="s">
        <v>58</v>
      </c>
      <c r="C23" s="11">
        <v>187.5</v>
      </c>
      <c r="D23" s="12">
        <v>300</v>
      </c>
      <c r="E23" s="12">
        <v>16</v>
      </c>
      <c r="F23" s="12">
        <v>16</v>
      </c>
      <c r="G23" s="12">
        <v>90</v>
      </c>
      <c r="H23" s="12">
        <v>30</v>
      </c>
      <c r="I23" s="12">
        <v>504</v>
      </c>
      <c r="J23" s="12">
        <v>488</v>
      </c>
      <c r="K23" s="12">
        <f t="shared" si="0"/>
        <v>1444</v>
      </c>
    </row>
    <row r="24" spans="1:11" ht="15.6" x14ac:dyDescent="0.35">
      <c r="A24" s="6">
        <v>23</v>
      </c>
      <c r="B24" s="6" t="s">
        <v>58</v>
      </c>
      <c r="C24" s="11">
        <v>224</v>
      </c>
      <c r="D24" s="12">
        <v>331</v>
      </c>
      <c r="E24" s="12">
        <v>0</v>
      </c>
      <c r="F24" s="12">
        <v>0</v>
      </c>
      <c r="G24" s="12">
        <v>281</v>
      </c>
      <c r="H24" s="12">
        <v>50</v>
      </c>
      <c r="I24" s="12">
        <v>677</v>
      </c>
      <c r="J24" s="12">
        <v>647</v>
      </c>
      <c r="K24" s="12">
        <f t="shared" si="0"/>
        <v>1986</v>
      </c>
    </row>
    <row r="25" spans="1:11" ht="15.6" x14ac:dyDescent="0.35">
      <c r="A25" s="3">
        <v>24</v>
      </c>
      <c r="B25" s="3" t="s">
        <v>58</v>
      </c>
      <c r="C25" s="11">
        <v>165</v>
      </c>
      <c r="D25" s="12">
        <v>158</v>
      </c>
      <c r="E25" s="12">
        <v>68</v>
      </c>
      <c r="F25" s="12">
        <v>126</v>
      </c>
      <c r="G25" s="12">
        <v>132</v>
      </c>
      <c r="H25" s="12">
        <v>58</v>
      </c>
      <c r="I25" s="12">
        <v>90</v>
      </c>
      <c r="J25" s="12">
        <v>174</v>
      </c>
      <c r="K25" s="12">
        <f t="shared" si="0"/>
        <v>806</v>
      </c>
    </row>
  </sheetData>
  <sortState xmlns:xlrd2="http://schemas.microsoft.com/office/spreadsheetml/2017/richdata2" ref="A3:B25">
    <sortCondition ref="A3:A25"/>
  </sortState>
  <mergeCells count="1">
    <mergeCell ref="D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3DBA-75D4-4FDC-97CF-952F7E4F056B}">
  <dimension ref="A1:G18"/>
  <sheetViews>
    <sheetView tabSelected="1" workbookViewId="0">
      <selection activeCell="I7" sqref="I7"/>
    </sheetView>
  </sheetViews>
  <sheetFormatPr defaultRowHeight="14.4" x14ac:dyDescent="0.3"/>
  <cols>
    <col min="1" max="1" width="8" style="1" bestFit="1" customWidth="1"/>
    <col min="2" max="2" width="8.109375" style="1" bestFit="1" customWidth="1"/>
    <col min="3" max="3" width="23.21875" style="1" bestFit="1" customWidth="1"/>
    <col min="4" max="4" width="21.44140625" style="1" bestFit="1" customWidth="1"/>
    <col min="5" max="5" width="21.88671875" style="1" bestFit="1" customWidth="1"/>
    <col min="6" max="6" width="25" style="1" bestFit="1" customWidth="1"/>
    <col min="7" max="7" width="23.77734375" style="1" bestFit="1" customWidth="1"/>
  </cols>
  <sheetData>
    <row r="1" spans="1:7" ht="17.399999999999999" x14ac:dyDescent="0.35">
      <c r="A1" s="2" t="s">
        <v>71</v>
      </c>
      <c r="B1" s="2" t="s">
        <v>56</v>
      </c>
      <c r="C1" s="9" t="s">
        <v>73</v>
      </c>
      <c r="D1" s="9" t="s">
        <v>74</v>
      </c>
      <c r="E1" s="9" t="s">
        <v>75</v>
      </c>
      <c r="F1" s="9" t="s">
        <v>76</v>
      </c>
      <c r="G1" s="9" t="s">
        <v>72</v>
      </c>
    </row>
    <row r="2" spans="1:7" ht="15.6" x14ac:dyDescent="0.35">
      <c r="A2" s="3">
        <v>1</v>
      </c>
      <c r="B2" s="3" t="s">
        <v>57</v>
      </c>
      <c r="C2" s="4">
        <v>513.33333333333337</v>
      </c>
      <c r="D2" s="4">
        <v>46.666666666666664</v>
      </c>
      <c r="E2" s="7">
        <v>531.62055335968375</v>
      </c>
      <c r="F2" s="8">
        <v>88.932806324110672</v>
      </c>
      <c r="G2" s="5">
        <v>935</v>
      </c>
    </row>
    <row r="3" spans="1:7" ht="15.6" x14ac:dyDescent="0.35">
      <c r="A3" s="6">
        <v>2</v>
      </c>
      <c r="B3" s="6" t="s">
        <v>57</v>
      </c>
      <c r="C3" s="4">
        <v>330</v>
      </c>
      <c r="D3" s="4">
        <v>80</v>
      </c>
      <c r="E3" s="7">
        <v>569.16996047430837</v>
      </c>
      <c r="F3" s="8">
        <v>873.51778656126487</v>
      </c>
      <c r="G3" s="5">
        <v>915</v>
      </c>
    </row>
    <row r="4" spans="1:7" ht="15.6" x14ac:dyDescent="0.35">
      <c r="A4" s="3">
        <v>3</v>
      </c>
      <c r="B4" s="3" t="s">
        <v>57</v>
      </c>
      <c r="C4" s="4">
        <v>336.66666666666669</v>
      </c>
      <c r="D4" s="4">
        <v>63.333333333333329</v>
      </c>
      <c r="E4" s="7">
        <v>349.80237154150194</v>
      </c>
      <c r="F4" s="8">
        <v>687.7470355731225</v>
      </c>
      <c r="G4" s="5">
        <v>740</v>
      </c>
    </row>
    <row r="5" spans="1:7" ht="15.6" x14ac:dyDescent="0.35">
      <c r="A5" s="3">
        <v>9</v>
      </c>
      <c r="B5" s="3" t="s">
        <v>57</v>
      </c>
      <c r="C5" s="4">
        <v>130</v>
      </c>
      <c r="D5" s="4">
        <v>80</v>
      </c>
      <c r="E5" s="7">
        <v>644.26877470355737</v>
      </c>
      <c r="F5" s="8">
        <v>533.596837944664</v>
      </c>
      <c r="G5" s="5">
        <v>775</v>
      </c>
    </row>
    <row r="6" spans="1:7" ht="15.6" x14ac:dyDescent="0.35">
      <c r="A6" s="3">
        <v>12</v>
      </c>
      <c r="B6" s="3" t="s">
        <v>57</v>
      </c>
      <c r="C6" s="4">
        <v>260</v>
      </c>
      <c r="D6" s="4">
        <v>43.333333333333336</v>
      </c>
      <c r="E6" s="7">
        <v>583.00395256917</v>
      </c>
      <c r="F6" s="8">
        <v>541.501976284585</v>
      </c>
      <c r="G6" s="5">
        <v>810</v>
      </c>
    </row>
    <row r="7" spans="1:7" ht="15.6" x14ac:dyDescent="0.35">
      <c r="A7" s="6">
        <v>17</v>
      </c>
      <c r="B7" s="6" t="s">
        <v>57</v>
      </c>
      <c r="C7" s="4">
        <v>273.33333333333331</v>
      </c>
      <c r="D7" s="4">
        <v>76.666666666666671</v>
      </c>
      <c r="E7" s="7">
        <v>1889.3280632411067</v>
      </c>
      <c r="F7" s="8">
        <v>160.07905138339922</v>
      </c>
      <c r="G7" s="5">
        <v>790</v>
      </c>
    </row>
    <row r="8" spans="1:7" ht="15.6" x14ac:dyDescent="0.35">
      <c r="A8" s="6">
        <v>20</v>
      </c>
      <c r="B8" s="6" t="s">
        <v>57</v>
      </c>
      <c r="C8" s="4">
        <v>423.33333333333331</v>
      </c>
      <c r="D8" s="4">
        <v>80</v>
      </c>
      <c r="E8" s="7">
        <v>774.703557312253</v>
      </c>
      <c r="F8" s="8">
        <v>950.59288537549412</v>
      </c>
      <c r="G8" s="5">
        <v>820</v>
      </c>
    </row>
    <row r="9" spans="1:7" ht="15.6" x14ac:dyDescent="0.35">
      <c r="A9" s="6">
        <v>5</v>
      </c>
      <c r="B9" s="6" t="s">
        <v>58</v>
      </c>
      <c r="C9" s="4">
        <v>220.00000000000003</v>
      </c>
      <c r="D9" s="4">
        <v>103.33333333333334</v>
      </c>
      <c r="E9" s="7">
        <v>644.26877470355737</v>
      </c>
      <c r="F9" s="8">
        <v>715.41501976284587</v>
      </c>
      <c r="G9" s="5">
        <v>620</v>
      </c>
    </row>
    <row r="10" spans="1:7" ht="15.6" x14ac:dyDescent="0.35">
      <c r="A10" s="3">
        <v>6</v>
      </c>
      <c r="B10" s="3" t="s">
        <v>58</v>
      </c>
      <c r="C10" s="4">
        <v>276.66666666666669</v>
      </c>
      <c r="D10" s="4">
        <v>73.333333333333329</v>
      </c>
      <c r="E10" s="7">
        <v>549.40711462450599</v>
      </c>
      <c r="F10" s="8">
        <v>735.17786561264825</v>
      </c>
      <c r="G10" s="5">
        <v>800</v>
      </c>
    </row>
    <row r="11" spans="1:7" ht="15.6" x14ac:dyDescent="0.35">
      <c r="A11" s="3">
        <v>7</v>
      </c>
      <c r="B11" s="3" t="s">
        <v>58</v>
      </c>
      <c r="C11" s="4">
        <v>93.333333333333329</v>
      </c>
      <c r="D11" s="4">
        <v>60</v>
      </c>
      <c r="E11" s="7">
        <v>622.52964426877475</v>
      </c>
      <c r="F11" s="8">
        <v>381.42292490118581</v>
      </c>
      <c r="G11" s="5">
        <v>745</v>
      </c>
    </row>
    <row r="12" spans="1:7" ht="15.6" x14ac:dyDescent="0.35">
      <c r="A12" s="6">
        <v>8</v>
      </c>
      <c r="B12" s="6" t="s">
        <v>58</v>
      </c>
      <c r="C12" s="4">
        <v>150</v>
      </c>
      <c r="D12" s="4">
        <v>133.33333333333331</v>
      </c>
      <c r="E12" s="7">
        <v>294.46640316205537</v>
      </c>
      <c r="F12" s="8">
        <v>697.62845849802363</v>
      </c>
      <c r="G12" s="5">
        <v>820</v>
      </c>
    </row>
    <row r="13" spans="1:7" ht="15.6" x14ac:dyDescent="0.35">
      <c r="A13" s="6">
        <v>14</v>
      </c>
      <c r="B13" s="6" t="s">
        <v>58</v>
      </c>
      <c r="C13" s="4">
        <v>246.66666666666669</v>
      </c>
      <c r="D13" s="4">
        <v>80</v>
      </c>
      <c r="E13" s="7">
        <v>586.95652173913038</v>
      </c>
      <c r="F13" s="8">
        <v>666.00790513833999</v>
      </c>
      <c r="G13" s="5">
        <v>745</v>
      </c>
    </row>
    <row r="14" spans="1:7" ht="15.6" x14ac:dyDescent="0.35">
      <c r="A14" s="3">
        <v>15</v>
      </c>
      <c r="B14" s="3" t="s">
        <v>58</v>
      </c>
      <c r="C14" s="4">
        <v>213.33333333333334</v>
      </c>
      <c r="D14" s="4">
        <v>30</v>
      </c>
      <c r="E14" s="7">
        <v>685.77075098814237</v>
      </c>
      <c r="F14" s="8">
        <v>948.61660079051387</v>
      </c>
      <c r="G14" s="5">
        <v>745</v>
      </c>
    </row>
    <row r="15" spans="1:7" ht="15.6" x14ac:dyDescent="0.35">
      <c r="A15" s="3">
        <v>16</v>
      </c>
      <c r="B15" s="3" t="s">
        <v>58</v>
      </c>
      <c r="C15" s="4">
        <v>200</v>
      </c>
      <c r="D15" s="4">
        <v>43.333333333333336</v>
      </c>
      <c r="E15" s="7">
        <v>1079.0513833992095</v>
      </c>
      <c r="F15" s="8">
        <v>707.50988142292488</v>
      </c>
      <c r="G15" s="5">
        <v>835</v>
      </c>
    </row>
    <row r="16" spans="1:7" ht="15.6" x14ac:dyDescent="0.35">
      <c r="A16" s="3">
        <v>21</v>
      </c>
      <c r="B16" s="3" t="s">
        <v>58</v>
      </c>
      <c r="C16" s="4">
        <v>463.33333333333337</v>
      </c>
      <c r="D16" s="4">
        <v>66.666666666666657</v>
      </c>
      <c r="E16" s="7">
        <v>2452.569169960474</v>
      </c>
      <c r="F16" s="8">
        <v>899.20948616600788</v>
      </c>
      <c r="G16" s="5">
        <v>670</v>
      </c>
    </row>
    <row r="17" spans="1:7" ht="15.6" x14ac:dyDescent="0.35">
      <c r="A17" s="3">
        <v>22</v>
      </c>
      <c r="B17" s="3" t="s">
        <v>58</v>
      </c>
      <c r="C17" s="4">
        <v>310</v>
      </c>
      <c r="D17" s="4">
        <v>36.666666666666664</v>
      </c>
      <c r="E17" s="7">
        <v>243.08300395256919</v>
      </c>
      <c r="F17" s="8">
        <v>654.1501976284585</v>
      </c>
      <c r="G17" s="5">
        <v>785</v>
      </c>
    </row>
    <row r="18" spans="1:7" ht="15.6" x14ac:dyDescent="0.35">
      <c r="A18" s="3">
        <v>24</v>
      </c>
      <c r="B18" s="3" t="s">
        <v>58</v>
      </c>
      <c r="C18" s="4">
        <v>303.33333333333331</v>
      </c>
      <c r="D18" s="4">
        <v>33.333333333333329</v>
      </c>
      <c r="E18" s="7">
        <v>1132.4110671936758</v>
      </c>
      <c r="F18" s="8">
        <v>768.77470355731225</v>
      </c>
      <c r="G18" s="5">
        <v>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S1. EPG-Oeso</vt:lpstr>
      <vt:lpstr>Table S2.Weight and Worm burden</vt:lpstr>
      <vt:lpstr>Table S3. Histopatho. and IHC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César Bassetto</cp:lastModifiedBy>
  <cp:lastPrinted>2013-10-30T10:05:42Z</cp:lastPrinted>
  <dcterms:created xsi:type="dcterms:W3CDTF">2013-10-10T08:03:43Z</dcterms:created>
  <dcterms:modified xsi:type="dcterms:W3CDTF">2025-10-21T18:23:23Z</dcterms:modified>
</cp:coreProperties>
</file>