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up. de respostas prediçã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E32" i="1"/>
  <c r="E30" i="1"/>
  <c r="E28" i="1"/>
  <c r="E26" i="1"/>
  <c r="E24" i="1"/>
  <c r="E22" i="1"/>
  <c r="E20" i="1"/>
  <c r="E18" i="1"/>
  <c r="E16" i="1"/>
  <c r="E12" i="1"/>
  <c r="E14" i="1" l="1"/>
</calcChain>
</file>

<file path=xl/sharedStrings.xml><?xml version="1.0" encoding="utf-8"?>
<sst xmlns="http://schemas.openxmlformats.org/spreadsheetml/2006/main" count="370" uniqueCount="47">
  <si>
    <t>Dia:</t>
  </si>
  <si>
    <t>EM:</t>
  </si>
  <si>
    <t>kcal/kg</t>
  </si>
  <si>
    <t>gramas</t>
  </si>
  <si>
    <t>1-36 dias</t>
  </si>
  <si>
    <t>36-56 dias</t>
  </si>
  <si>
    <t>Parameter</t>
  </si>
  <si>
    <t>DF</t>
  </si>
  <si>
    <t>Estimate</t>
  </si>
  <si>
    <t>Intercept</t>
  </si>
  <si>
    <t>Dia</t>
  </si>
  <si>
    <t>Energia</t>
  </si>
  <si>
    <t>Dia*Dia</t>
  </si>
  <si>
    <t>Energia*Dia</t>
  </si>
  <si>
    <t>Energia*Energia</t>
  </si>
  <si>
    <t>Error</t>
  </si>
  <si>
    <t>t Value</t>
  </si>
  <si>
    <t>Pr &gt; |t|</t>
  </si>
  <si>
    <t>Data</t>
  </si>
  <si>
    <t>&lt;,0001</t>
  </si>
  <si>
    <t>Consumo</t>
  </si>
  <si>
    <t>Gordura abdominal</t>
  </si>
  <si>
    <t>Peso carcaça</t>
  </si>
  <si>
    <t>Peito</t>
  </si>
  <si>
    <t>Coxa e sobrecoxa</t>
  </si>
  <si>
    <t>Asas</t>
  </si>
  <si>
    <t>Cabeça e pescoço</t>
  </si>
  <si>
    <t>Dorso</t>
  </si>
  <si>
    <t>Pés</t>
  </si>
  <si>
    <t xml:space="preserve">Peso vivo </t>
  </si>
  <si>
    <t xml:space="preserve">Conversão (kg/kg) </t>
  </si>
  <si>
    <t xml:space="preserve">Gordura abdominal </t>
  </si>
  <si>
    <t xml:space="preserve">Peso Carcaça </t>
  </si>
  <si>
    <t xml:space="preserve">Peito </t>
  </si>
  <si>
    <t xml:space="preserve">Coxa+sobrecoxa </t>
  </si>
  <si>
    <t xml:space="preserve">Asas </t>
  </si>
  <si>
    <t xml:space="preserve">Cabeça e Pescoço </t>
  </si>
  <si>
    <t xml:space="preserve">Dorso </t>
  </si>
  <si>
    <t xml:space="preserve">Pés </t>
  </si>
  <si>
    <t xml:space="preserve">Vísceras </t>
  </si>
  <si>
    <t>Peso vivo</t>
  </si>
  <si>
    <t>Víceras</t>
  </si>
  <si>
    <t>1-35 dias</t>
  </si>
  <si>
    <t>Valores dos parâmetros para variável peso vivo de acordo com a idade</t>
  </si>
  <si>
    <t xml:space="preserve">Parâmetros das superfícies de respostas para cada variável de acordo com a idade. </t>
  </si>
  <si>
    <t>Tabela de predição de variáveis com base nas superfícies de respostas para machos (Cobb 500)</t>
  </si>
  <si>
    <t xml:space="preserve"> Peso estimado para machos Cobb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</si>
</sst>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AS Monospace"/>
      <family val="3"/>
    </font>
    <font>
      <b/>
      <sz val="16"/>
      <color theme="1"/>
      <name val="Calibri"/>
      <family val="2"/>
      <scheme val="minor"/>
    </font>
    <font>
      <sz val="8"/>
      <color theme="1"/>
      <name val="SAS Monospace"/>
      <family val="3"/>
    </font>
    <font>
      <b/>
      <sz val="12"/>
      <color theme="1"/>
      <name val="Calibri"/>
      <family val="2"/>
      <scheme val="minor"/>
    </font>
    <font>
      <b/>
      <sz val="12"/>
      <color theme="1"/>
      <name val="SAS Monospace"/>
      <family val="3"/>
    </font>
    <font>
      <b/>
      <sz val="11"/>
      <color theme="1"/>
      <name val="Calibri"/>
      <family val="2"/>
      <scheme val="minor"/>
    </font>
    <font>
      <b/>
      <sz val="14"/>
      <color theme="1"/>
      <name val="SAS Monospace"/>
      <family val="3"/>
    </font>
    <font>
      <b/>
      <sz val="14"/>
      <color theme="1"/>
      <name val="Calibri"/>
      <family val="2"/>
      <scheme val="minor"/>
    </font>
    <font>
      <sz val="14"/>
      <color theme="1"/>
      <name val="SAS Monospace"/>
      <family val="3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theme="0" tint="-4.9989318521683403E-2"/>
      </left>
      <right/>
      <top style="thick">
        <color theme="0" tint="-4.9989318521683403E-2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4.9989318521683403E-2"/>
      </bottom>
      <diagonal/>
    </border>
    <border>
      <left/>
      <right/>
      <top style="thick">
        <color theme="0" tint="-0.34998626667073579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0" tint="-4.9989318521683403E-2"/>
      </top>
      <bottom style="thick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>
      <alignment horizontal="right" indent="1"/>
    </xf>
    <xf numFmtId="0" fontId="3" fillId="3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164" fontId="0" fillId="3" borderId="2" xfId="0" applyNumberFormat="1" applyFill="1" applyBorder="1"/>
    <xf numFmtId="164" fontId="0" fillId="3" borderId="3" xfId="0" applyNumberFormat="1" applyFill="1" applyBorder="1"/>
    <xf numFmtId="0" fontId="3" fillId="3" borderId="0" xfId="0" applyFont="1" applyFill="1" applyAlignment="1">
      <alignment horizontal="right" vertical="center"/>
    </xf>
    <xf numFmtId="0" fontId="4" fillId="3" borderId="0" xfId="0" applyFont="1" applyFill="1"/>
    <xf numFmtId="164" fontId="1" fillId="3" borderId="0" xfId="0" applyNumberFormat="1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10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/>
    <xf numFmtId="0" fontId="3" fillId="3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11" fillId="2" borderId="0" xfId="0" applyFont="1" applyFill="1"/>
    <xf numFmtId="0" fontId="0" fillId="2" borderId="0" xfId="0" applyFont="1" applyFill="1"/>
    <xf numFmtId="0" fontId="0" fillId="3" borderId="0" xfId="0" applyFont="1" applyFill="1"/>
    <xf numFmtId="0" fontId="0" fillId="2" borderId="0" xfId="0" applyFill="1" applyBorder="1"/>
    <xf numFmtId="0" fontId="0" fillId="0" borderId="4" xfId="0" applyBorder="1"/>
    <xf numFmtId="0" fontId="0" fillId="2" borderId="5" xfId="0" applyFill="1" applyBorder="1"/>
    <xf numFmtId="0" fontId="11" fillId="2" borderId="5" xfId="0" applyFont="1" applyFill="1" applyBorder="1"/>
    <xf numFmtId="0" fontId="0" fillId="2" borderId="5" xfId="0" applyFont="1" applyFill="1" applyBorder="1"/>
    <xf numFmtId="0" fontId="0" fillId="2" borderId="7" xfId="0" applyFill="1" applyBorder="1"/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right"/>
    </xf>
    <xf numFmtId="0" fontId="0" fillId="3" borderId="5" xfId="0" applyFill="1" applyBorder="1"/>
    <xf numFmtId="0" fontId="0" fillId="3" borderId="7" xfId="0" applyFill="1" applyBorder="1"/>
    <xf numFmtId="0" fontId="0" fillId="2" borderId="9" xfId="0" applyFill="1" applyBorder="1"/>
    <xf numFmtId="0" fontId="11" fillId="2" borderId="9" xfId="0" applyFont="1" applyFill="1" applyBorder="1"/>
    <xf numFmtId="0" fontId="0" fillId="2" borderId="9" xfId="0" applyFont="1" applyFill="1" applyBorder="1"/>
    <xf numFmtId="0" fontId="0" fillId="0" borderId="7" xfId="0" applyBorder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16" fillId="3" borderId="0" xfId="0" applyFont="1" applyFill="1" applyAlignment="1">
      <alignment horizontal="center"/>
    </xf>
    <xf numFmtId="0" fontId="16" fillId="3" borderId="0" xfId="0" applyFont="1" applyFill="1"/>
    <xf numFmtId="0" fontId="17" fillId="3" borderId="0" xfId="0" applyFont="1" applyFill="1"/>
    <xf numFmtId="0" fontId="12" fillId="5" borderId="0" xfId="0" applyFont="1" applyFill="1" applyAlignment="1">
      <alignment horizontal="left"/>
    </xf>
    <xf numFmtId="0" fontId="1" fillId="3" borderId="0" xfId="0" applyFont="1" applyFill="1" applyAlignment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right"/>
    </xf>
    <xf numFmtId="0" fontId="0" fillId="3" borderId="11" xfId="0" applyFill="1" applyBorder="1"/>
    <xf numFmtId="0" fontId="0" fillId="3" borderId="12" xfId="0" applyFill="1" applyBorder="1"/>
    <xf numFmtId="0" fontId="16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3" borderId="4" xfId="0" applyFill="1" applyBorder="1"/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left"/>
    </xf>
    <xf numFmtId="0" fontId="0" fillId="3" borderId="13" xfId="0" applyFill="1" applyBorder="1"/>
    <xf numFmtId="0" fontId="0" fillId="2" borderId="4" xfId="0" applyFill="1" applyBorder="1"/>
    <xf numFmtId="0" fontId="18" fillId="2" borderId="13" xfId="0" applyFont="1" applyFill="1" applyBorder="1" applyAlignment="1"/>
    <xf numFmtId="0" fontId="18" fillId="2" borderId="4" xfId="0" applyFont="1" applyFill="1" applyBorder="1" applyAlignment="1"/>
    <xf numFmtId="0" fontId="12" fillId="3" borderId="9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left"/>
    </xf>
    <xf numFmtId="0" fontId="2" fillId="3" borderId="0" xfId="0" applyFont="1" applyFill="1" applyProtection="1">
      <protection locked="0"/>
    </xf>
    <xf numFmtId="164" fontId="2" fillId="4" borderId="1" xfId="0" applyNumberFormat="1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right" vertical="center"/>
    </xf>
    <xf numFmtId="0" fontId="18" fillId="3" borderId="6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chemeClr val="tx1"/>
                </a:solidFill>
              </a:rPr>
              <a:t>Superfície de respostas para peso vivo de frangos de corte  machos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0"/>
      <c:rotY val="330"/>
      <c:depthPercent val="290"/>
      <c:rAngAx val="0"/>
      <c:perspective val="50"/>
    </c:view3D>
    <c:floor>
      <c:thickness val="0"/>
      <c:spPr>
        <a:noFill/>
        <a:ln w="6350" cap="flat" cmpd="sng" algn="ctr">
          <a:solidFill>
            <a:schemeClr val="accent1">
              <a:lumMod val="60000"/>
              <a:lumOff val="40000"/>
            </a:schemeClr>
          </a:solidFill>
          <a:prstDash val="solid"/>
          <a:round/>
        </a:ln>
        <a:effectLst/>
        <a:sp3d contourW="6350">
          <a:contourClr>
            <a:schemeClr val="accent1">
              <a:lumMod val="60000"/>
              <a:lumOff val="40000"/>
            </a:schemeClr>
          </a:contourClr>
        </a:sp3d>
      </c:spPr>
    </c:floor>
    <c:sideWall>
      <c:thickness val="0"/>
      <c:spPr>
        <a:noFill/>
        <a:ln w="15875">
          <a:solidFill>
            <a:schemeClr val="bg2">
              <a:lumMod val="25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  <a:sp3d contourW="15875">
          <a:contourClr>
            <a:schemeClr val="bg2">
              <a:lumMod val="25000"/>
            </a:schemeClr>
          </a:contourClr>
        </a:sp3d>
      </c:spPr>
    </c:sideWall>
    <c:backWall>
      <c:thickness val="0"/>
      <c:spPr>
        <a:noFill/>
        <a:ln w="15875">
          <a:solidFill>
            <a:schemeClr val="bg2">
              <a:lumMod val="25000"/>
            </a:schemeClr>
          </a:solidFill>
        </a:ln>
        <a:effectLst>
          <a:outerShdw blurRad="50800" dist="50800" dir="5400000" algn="ctr" rotWithShape="0">
            <a:schemeClr val="tx1"/>
          </a:outerShdw>
        </a:effectLst>
        <a:sp3d contourW="15875">
          <a:contourClr>
            <a:schemeClr val="bg2">
              <a:lumMod val="2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5.8469932970081372E-2"/>
          <c:y val="1.1601920907524731E-2"/>
          <c:w val="0.92859549569109867"/>
          <c:h val="0.97854271888435373"/>
        </c:manualLayout>
      </c:layout>
      <c:surface3DChart>
        <c:wireframe val="0"/>
        <c:ser>
          <c:idx val="0"/>
          <c:order val="0"/>
          <c:tx>
            <c:strRef>
              <c:f>'Sup. de respostas predição '!$C$58</c:f>
              <c:strCache>
                <c:ptCount val="1"/>
                <c:pt idx="0">
                  <c:v>2850</c:v>
                </c:pt>
              </c:strCache>
            </c:strRef>
          </c:tx>
          <c:spPr>
            <a:solidFill>
              <a:schemeClr val="accent5">
                <a:tint val="37000"/>
              </a:schemeClr>
            </a:solidFill>
            <a:ln/>
            <a:effectLst/>
            <a:sp3d>
              <a:contourClr>
                <a:schemeClr val="accent3">
                  <a:shade val="37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'!$C$59:$C$115</c:f>
              <c:numCache>
                <c:formatCode>General</c:formatCode>
                <c:ptCount val="57"/>
                <c:pt idx="0">
                  <c:v>25.418294999999489</c:v>
                </c:pt>
                <c:pt idx="1">
                  <c:v>46.578262999999879</c:v>
                </c:pt>
                <c:pt idx="2">
                  <c:v>71.327258999999685</c:v>
                </c:pt>
                <c:pt idx="3">
                  <c:v>99.665282999999363</c:v>
                </c:pt>
                <c:pt idx="4">
                  <c:v>131.59233499999937</c:v>
                </c:pt>
                <c:pt idx="5">
                  <c:v>167.1084149999997</c:v>
                </c:pt>
                <c:pt idx="6">
                  <c:v>206.21352299999944</c:v>
                </c:pt>
                <c:pt idx="7">
                  <c:v>248.90765899999951</c:v>
                </c:pt>
                <c:pt idx="8">
                  <c:v>295.19082299999945</c:v>
                </c:pt>
                <c:pt idx="9">
                  <c:v>345.06301499999927</c:v>
                </c:pt>
                <c:pt idx="10">
                  <c:v>398.52423499999941</c:v>
                </c:pt>
                <c:pt idx="11">
                  <c:v>455.57448299999987</c:v>
                </c:pt>
                <c:pt idx="12">
                  <c:v>516.2137589999993</c:v>
                </c:pt>
                <c:pt idx="13">
                  <c:v>580.44206299999905</c:v>
                </c:pt>
                <c:pt idx="14">
                  <c:v>648.25939499999959</c:v>
                </c:pt>
                <c:pt idx="15">
                  <c:v>719.66575499999954</c:v>
                </c:pt>
                <c:pt idx="16">
                  <c:v>794.66114299999936</c:v>
                </c:pt>
                <c:pt idx="17">
                  <c:v>873.2455589999995</c:v>
                </c:pt>
                <c:pt idx="18">
                  <c:v>955.41900299999952</c:v>
                </c:pt>
                <c:pt idx="19">
                  <c:v>1041.181474999999</c:v>
                </c:pt>
                <c:pt idx="20">
                  <c:v>1130.5329749999996</c:v>
                </c:pt>
                <c:pt idx="21">
                  <c:v>1223.4735029999995</c:v>
                </c:pt>
                <c:pt idx="22">
                  <c:v>1320.0030589999997</c:v>
                </c:pt>
                <c:pt idx="23">
                  <c:v>1420.1216429999993</c:v>
                </c:pt>
                <c:pt idx="24">
                  <c:v>1523.8292549999994</c:v>
                </c:pt>
                <c:pt idx="25">
                  <c:v>1631.1258949999997</c:v>
                </c:pt>
                <c:pt idx="26">
                  <c:v>1742.0115629999991</c:v>
                </c:pt>
                <c:pt idx="27">
                  <c:v>1856.4862589999993</c:v>
                </c:pt>
                <c:pt idx="28">
                  <c:v>1974.5499829999994</c:v>
                </c:pt>
                <c:pt idx="29">
                  <c:v>2096.2027349999998</c:v>
                </c:pt>
                <c:pt idx="30">
                  <c:v>2221.4445149999992</c:v>
                </c:pt>
                <c:pt idx="31">
                  <c:v>2350.2753229999994</c:v>
                </c:pt>
                <c:pt idx="32">
                  <c:v>2482.6951589999994</c:v>
                </c:pt>
                <c:pt idx="33">
                  <c:v>2618.7040229999993</c:v>
                </c:pt>
                <c:pt idx="34">
                  <c:v>2751.5504490000003</c:v>
                </c:pt>
                <c:pt idx="35">
                  <c:v>2867.9688900000001</c:v>
                </c:pt>
                <c:pt idx="36">
                  <c:v>2983.2114909999996</c:v>
                </c:pt>
                <c:pt idx="37">
                  <c:v>3097.2782519999996</c:v>
                </c:pt>
                <c:pt idx="38">
                  <c:v>3210.1691730000002</c:v>
                </c:pt>
                <c:pt idx="39">
                  <c:v>3321.8842540000001</c:v>
                </c:pt>
                <c:pt idx="40">
                  <c:v>3432.423495</c:v>
                </c:pt>
                <c:pt idx="41">
                  <c:v>3541.7868960000005</c:v>
                </c:pt>
                <c:pt idx="42">
                  <c:v>3649.9744570000003</c:v>
                </c:pt>
                <c:pt idx="43">
                  <c:v>3756.9861779999983</c:v>
                </c:pt>
                <c:pt idx="44">
                  <c:v>3862.822059000001</c:v>
                </c:pt>
                <c:pt idx="45">
                  <c:v>3967.4820999999988</c:v>
                </c:pt>
                <c:pt idx="46">
                  <c:v>4070.9663010000008</c:v>
                </c:pt>
                <c:pt idx="47">
                  <c:v>4173.2746619999998</c:v>
                </c:pt>
                <c:pt idx="48">
                  <c:v>4274.4071829999993</c:v>
                </c:pt>
                <c:pt idx="49">
                  <c:v>4374.363863999999</c:v>
                </c:pt>
                <c:pt idx="50">
                  <c:v>4473.1447049999997</c:v>
                </c:pt>
                <c:pt idx="51">
                  <c:v>4570.7497059999996</c:v>
                </c:pt>
                <c:pt idx="52">
                  <c:v>4667.1788669999996</c:v>
                </c:pt>
                <c:pt idx="53">
                  <c:v>4762.4321879999998</c:v>
                </c:pt>
                <c:pt idx="54">
                  <c:v>4856.509669</c:v>
                </c:pt>
                <c:pt idx="55">
                  <c:v>4949.4113100000004</c:v>
                </c:pt>
                <c:pt idx="56">
                  <c:v>5041.1371109999982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2D-4681-81F7-7CC79D61D159}"/>
            </c:ext>
          </c:extLst>
        </c:ser>
        <c:ser>
          <c:idx val="1"/>
          <c:order val="1"/>
          <c:tx>
            <c:strRef>
              <c:f>'Sup. de respostas predição '!$D$58</c:f>
              <c:strCache>
                <c:ptCount val="1"/>
                <c:pt idx="0">
                  <c:v>2875</c:v>
                </c:pt>
              </c:strCache>
            </c:strRef>
          </c:tx>
          <c:spPr>
            <a:solidFill>
              <a:schemeClr val="accent5">
                <a:tint val="44000"/>
              </a:schemeClr>
            </a:solidFill>
            <a:ln/>
            <a:effectLst/>
            <a:sp3d>
              <a:contourClr>
                <a:schemeClr val="accent3">
                  <a:shade val="44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'!$D$59:$D$115</c:f>
              <c:numCache>
                <c:formatCode>General</c:formatCode>
                <c:ptCount val="57"/>
                <c:pt idx="0">
                  <c:v>20.654594999999972</c:v>
                </c:pt>
                <c:pt idx="1">
                  <c:v>41.906363000000056</c:v>
                </c:pt>
                <c:pt idx="2">
                  <c:v>66.747159000000011</c:v>
                </c:pt>
                <c:pt idx="3">
                  <c:v>95.176982999999836</c:v>
                </c:pt>
                <c:pt idx="4">
                  <c:v>127.19583499999999</c:v>
                </c:pt>
                <c:pt idx="5">
                  <c:v>162.80371500000001</c:v>
                </c:pt>
                <c:pt idx="6">
                  <c:v>202.00062299999991</c:v>
                </c:pt>
                <c:pt idx="7">
                  <c:v>244.78655899999967</c:v>
                </c:pt>
                <c:pt idx="8">
                  <c:v>291.16152300000022</c:v>
                </c:pt>
                <c:pt idx="9">
                  <c:v>341.12551499999972</c:v>
                </c:pt>
                <c:pt idx="10">
                  <c:v>394.67853500000001</c:v>
                </c:pt>
                <c:pt idx="11">
                  <c:v>451.82058300000017</c:v>
                </c:pt>
                <c:pt idx="12">
                  <c:v>512.5516590000002</c:v>
                </c:pt>
                <c:pt idx="13">
                  <c:v>576.87176299999965</c:v>
                </c:pt>
                <c:pt idx="14">
                  <c:v>644.78089499999987</c:v>
                </c:pt>
                <c:pt idx="15">
                  <c:v>716.27905499999997</c:v>
                </c:pt>
                <c:pt idx="16">
                  <c:v>791.36624299999949</c:v>
                </c:pt>
                <c:pt idx="17">
                  <c:v>870.04245900000024</c:v>
                </c:pt>
                <c:pt idx="18">
                  <c:v>952.30770299999995</c:v>
                </c:pt>
                <c:pt idx="19">
                  <c:v>1038.1619749999995</c:v>
                </c:pt>
                <c:pt idx="20">
                  <c:v>1127.6052750000001</c:v>
                </c:pt>
                <c:pt idx="21">
                  <c:v>1220.6376030000001</c:v>
                </c:pt>
                <c:pt idx="22">
                  <c:v>1317.2589590000002</c:v>
                </c:pt>
                <c:pt idx="23">
                  <c:v>1417.4693429999998</c:v>
                </c:pt>
                <c:pt idx="24">
                  <c:v>1521.2687549999998</c:v>
                </c:pt>
                <c:pt idx="25">
                  <c:v>1628.657195</c:v>
                </c:pt>
                <c:pt idx="26">
                  <c:v>1739.6346629999996</c:v>
                </c:pt>
                <c:pt idx="27">
                  <c:v>1854.2011589999997</c:v>
                </c:pt>
                <c:pt idx="28">
                  <c:v>1972.356683</c:v>
                </c:pt>
                <c:pt idx="29">
                  <c:v>2094.1012350000001</c:v>
                </c:pt>
                <c:pt idx="30">
                  <c:v>2219.4348149999996</c:v>
                </c:pt>
                <c:pt idx="31">
                  <c:v>2348.3574229999999</c:v>
                </c:pt>
                <c:pt idx="32">
                  <c:v>2480.8690590000001</c:v>
                </c:pt>
                <c:pt idx="33">
                  <c:v>2616.9697229999997</c:v>
                </c:pt>
                <c:pt idx="34">
                  <c:v>2748.8044240000004</c:v>
                </c:pt>
                <c:pt idx="35">
                  <c:v>2865.4058649999997</c:v>
                </c:pt>
                <c:pt idx="36">
                  <c:v>2980.8314659999996</c:v>
                </c:pt>
                <c:pt idx="37">
                  <c:v>3095.0812269999997</c:v>
                </c:pt>
                <c:pt idx="38">
                  <c:v>3208.1551479999998</c:v>
                </c:pt>
                <c:pt idx="39">
                  <c:v>3320.0532290000001</c:v>
                </c:pt>
                <c:pt idx="40">
                  <c:v>3430.77547</c:v>
                </c:pt>
                <c:pt idx="41">
                  <c:v>3540.3218710000001</c:v>
                </c:pt>
                <c:pt idx="42">
                  <c:v>3648.6924320000003</c:v>
                </c:pt>
                <c:pt idx="43">
                  <c:v>3755.8871529999983</c:v>
                </c:pt>
                <c:pt idx="44">
                  <c:v>3861.9060340000005</c:v>
                </c:pt>
                <c:pt idx="45">
                  <c:v>3966.7490749999988</c:v>
                </c:pt>
                <c:pt idx="46">
                  <c:v>4070.4162760000008</c:v>
                </c:pt>
                <c:pt idx="47">
                  <c:v>4172.9076369999993</c:v>
                </c:pt>
                <c:pt idx="48">
                  <c:v>4274.2231579999989</c:v>
                </c:pt>
                <c:pt idx="49">
                  <c:v>4374.3628389999994</c:v>
                </c:pt>
                <c:pt idx="50">
                  <c:v>4473.3266799999992</c:v>
                </c:pt>
                <c:pt idx="51">
                  <c:v>4571.1146809999991</c:v>
                </c:pt>
                <c:pt idx="52">
                  <c:v>4667.726842</c:v>
                </c:pt>
                <c:pt idx="53">
                  <c:v>4763.1631629999993</c:v>
                </c:pt>
                <c:pt idx="54">
                  <c:v>4857.4236440000004</c:v>
                </c:pt>
                <c:pt idx="55">
                  <c:v>4950.5082849999999</c:v>
                </c:pt>
                <c:pt idx="56">
                  <c:v>5042.4170859999986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42D-4681-81F7-7CC79D61D159}"/>
            </c:ext>
          </c:extLst>
        </c:ser>
        <c:ser>
          <c:idx val="2"/>
          <c:order val="2"/>
          <c:tx>
            <c:strRef>
              <c:f>'Sup. de respostas predição '!$E$58</c:f>
              <c:strCache>
                <c:ptCount val="1"/>
                <c:pt idx="0">
                  <c:v>2900</c:v>
                </c:pt>
              </c:strCache>
            </c:strRef>
          </c:tx>
          <c:spPr>
            <a:solidFill>
              <a:schemeClr val="accent5">
                <a:tint val="51000"/>
              </a:schemeClr>
            </a:solidFill>
            <a:ln/>
            <a:effectLst/>
            <a:sp3d>
              <a:contourClr>
                <a:schemeClr val="accent3">
                  <a:shade val="51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'!$E$59:$E$115</c:f>
              <c:numCache>
                <c:formatCode>General</c:formatCode>
                <c:ptCount val="57"/>
                <c:pt idx="0">
                  <c:v>16.347144999999728</c:v>
                </c:pt>
                <c:pt idx="1">
                  <c:v>37.69071299999996</c:v>
                </c:pt>
                <c:pt idx="2">
                  <c:v>62.623308999999608</c:v>
                </c:pt>
                <c:pt idx="3">
                  <c:v>91.144932999999583</c:v>
                </c:pt>
                <c:pt idx="4">
                  <c:v>123.25558499999988</c:v>
                </c:pt>
                <c:pt idx="5">
                  <c:v>158.95526500000005</c:v>
                </c:pt>
                <c:pt idx="6">
                  <c:v>198.24397299999964</c:v>
                </c:pt>
                <c:pt idx="7">
                  <c:v>241.12170899999956</c:v>
                </c:pt>
                <c:pt idx="8">
                  <c:v>287.58847299999979</c:v>
                </c:pt>
                <c:pt idx="9">
                  <c:v>337.64426499999945</c:v>
                </c:pt>
                <c:pt idx="10">
                  <c:v>391.28908499999943</c:v>
                </c:pt>
                <c:pt idx="11">
                  <c:v>448.52293300000019</c:v>
                </c:pt>
                <c:pt idx="12">
                  <c:v>509.34580899999992</c:v>
                </c:pt>
                <c:pt idx="13">
                  <c:v>573.75771299999951</c:v>
                </c:pt>
                <c:pt idx="14">
                  <c:v>641.75864499999989</c:v>
                </c:pt>
                <c:pt idx="15">
                  <c:v>713.34860499999968</c:v>
                </c:pt>
                <c:pt idx="16">
                  <c:v>788.52759299999934</c:v>
                </c:pt>
                <c:pt idx="17">
                  <c:v>867.29560899999979</c:v>
                </c:pt>
                <c:pt idx="18">
                  <c:v>949.65265299999965</c:v>
                </c:pt>
                <c:pt idx="19">
                  <c:v>1035.5987249999991</c:v>
                </c:pt>
                <c:pt idx="20">
                  <c:v>1125.1338249999999</c:v>
                </c:pt>
                <c:pt idx="21">
                  <c:v>1218.2579529999998</c:v>
                </c:pt>
                <c:pt idx="22">
                  <c:v>1314.9711089999998</c:v>
                </c:pt>
                <c:pt idx="23">
                  <c:v>1415.2732929999995</c:v>
                </c:pt>
                <c:pt idx="24">
                  <c:v>1519.1645049999997</c:v>
                </c:pt>
                <c:pt idx="25">
                  <c:v>1626.6447449999998</c:v>
                </c:pt>
                <c:pt idx="26">
                  <c:v>1737.7140129999993</c:v>
                </c:pt>
                <c:pt idx="27">
                  <c:v>1852.3723089999994</c:v>
                </c:pt>
                <c:pt idx="28">
                  <c:v>1970.6196329999998</c:v>
                </c:pt>
                <c:pt idx="29">
                  <c:v>2092.4559849999996</c:v>
                </c:pt>
                <c:pt idx="30">
                  <c:v>2217.8813649999993</c:v>
                </c:pt>
                <c:pt idx="31">
                  <c:v>2346.8957729999997</c:v>
                </c:pt>
                <c:pt idx="32">
                  <c:v>2479.4992089999996</c:v>
                </c:pt>
                <c:pt idx="33">
                  <c:v>2615.6916729999994</c:v>
                </c:pt>
                <c:pt idx="34">
                  <c:v>2746.7158990000012</c:v>
                </c:pt>
                <c:pt idx="35">
                  <c:v>2863.500340000001</c:v>
                </c:pt>
                <c:pt idx="36">
                  <c:v>2979.1089410000004</c:v>
                </c:pt>
                <c:pt idx="37">
                  <c:v>3093.5417020000009</c:v>
                </c:pt>
                <c:pt idx="38">
                  <c:v>3206.798623000001</c:v>
                </c:pt>
                <c:pt idx="39">
                  <c:v>3318.8797040000009</c:v>
                </c:pt>
                <c:pt idx="40">
                  <c:v>3429.7849450000012</c:v>
                </c:pt>
                <c:pt idx="41">
                  <c:v>3539.5143460000013</c:v>
                </c:pt>
                <c:pt idx="42">
                  <c:v>3648.0679070000015</c:v>
                </c:pt>
                <c:pt idx="43">
                  <c:v>3755.4456279999995</c:v>
                </c:pt>
                <c:pt idx="44">
                  <c:v>3861.6475090000017</c:v>
                </c:pt>
                <c:pt idx="45">
                  <c:v>3966.67355</c:v>
                </c:pt>
                <c:pt idx="46">
                  <c:v>4070.5237510000015</c:v>
                </c:pt>
                <c:pt idx="47">
                  <c:v>4173.198112</c:v>
                </c:pt>
                <c:pt idx="48">
                  <c:v>4274.6966330000005</c:v>
                </c:pt>
                <c:pt idx="49">
                  <c:v>4375.0193140000001</c:v>
                </c:pt>
                <c:pt idx="50">
                  <c:v>4474.1661550000008</c:v>
                </c:pt>
                <c:pt idx="51">
                  <c:v>4572.1371560000007</c:v>
                </c:pt>
                <c:pt idx="52">
                  <c:v>4668.9323170000007</c:v>
                </c:pt>
                <c:pt idx="53">
                  <c:v>4764.5516380000008</c:v>
                </c:pt>
                <c:pt idx="54">
                  <c:v>4858.9951190000011</c:v>
                </c:pt>
                <c:pt idx="55">
                  <c:v>4952.2627600000014</c:v>
                </c:pt>
                <c:pt idx="56">
                  <c:v>5044.3545609999992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42D-4681-81F7-7CC79D61D159}"/>
            </c:ext>
          </c:extLst>
        </c:ser>
        <c:ser>
          <c:idx val="3"/>
          <c:order val="3"/>
          <c:tx>
            <c:strRef>
              <c:f>'Sup. de respostas predição '!$F$58</c:f>
              <c:strCache>
                <c:ptCount val="1"/>
                <c:pt idx="0">
                  <c:v>2925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/>
            <a:effectLst/>
            <a:sp3d>
              <a:contourClr>
                <a:schemeClr val="accent3">
                  <a:shade val="58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'!$F$59:$F$115</c:f>
              <c:numCache>
                <c:formatCode>General</c:formatCode>
                <c:ptCount val="57"/>
                <c:pt idx="0">
                  <c:v>12.49594500000012</c:v>
                </c:pt>
                <c:pt idx="1">
                  <c:v>33.9313130000005</c:v>
                </c:pt>
                <c:pt idx="2">
                  <c:v>58.955709000000297</c:v>
                </c:pt>
                <c:pt idx="3">
                  <c:v>87.569132999999965</c:v>
                </c:pt>
                <c:pt idx="4">
                  <c:v>119.77158499999996</c:v>
                </c:pt>
                <c:pt idx="5">
                  <c:v>155.56306500000028</c:v>
                </c:pt>
                <c:pt idx="6">
                  <c:v>194.94357300000001</c:v>
                </c:pt>
                <c:pt idx="7">
                  <c:v>237.91310900000008</c:v>
                </c:pt>
                <c:pt idx="8">
                  <c:v>284.47167300000046</c:v>
                </c:pt>
                <c:pt idx="9">
                  <c:v>334.61926499999981</c:v>
                </c:pt>
                <c:pt idx="10">
                  <c:v>388.35588499999994</c:v>
                </c:pt>
                <c:pt idx="11">
                  <c:v>445.6815330000004</c:v>
                </c:pt>
                <c:pt idx="12">
                  <c:v>506.59620900000027</c:v>
                </c:pt>
                <c:pt idx="13">
                  <c:v>571.09991300000002</c:v>
                </c:pt>
                <c:pt idx="14">
                  <c:v>639.19264500000008</c:v>
                </c:pt>
                <c:pt idx="15">
                  <c:v>710.87440500000002</c:v>
                </c:pt>
                <c:pt idx="16">
                  <c:v>786.14519299999984</c:v>
                </c:pt>
                <c:pt idx="17">
                  <c:v>865.00500900000043</c:v>
                </c:pt>
                <c:pt idx="18">
                  <c:v>947.45385300000044</c:v>
                </c:pt>
                <c:pt idx="19">
                  <c:v>1033.4917249999994</c:v>
                </c:pt>
                <c:pt idx="20">
                  <c:v>1123.1186250000001</c:v>
                </c:pt>
                <c:pt idx="21">
                  <c:v>1216.3345530000001</c:v>
                </c:pt>
                <c:pt idx="22">
                  <c:v>1313.1395090000003</c:v>
                </c:pt>
                <c:pt idx="23">
                  <c:v>1413.5334929999999</c:v>
                </c:pt>
                <c:pt idx="24">
                  <c:v>1517.5165050000001</c:v>
                </c:pt>
                <c:pt idx="25">
                  <c:v>1625.0885450000001</c:v>
                </c:pt>
                <c:pt idx="26">
                  <c:v>1736.2496129999997</c:v>
                </c:pt>
                <c:pt idx="27">
                  <c:v>1850.9997089999999</c:v>
                </c:pt>
                <c:pt idx="28">
                  <c:v>1969.3388330000002</c:v>
                </c:pt>
                <c:pt idx="29">
                  <c:v>2091.2669850000002</c:v>
                </c:pt>
                <c:pt idx="30">
                  <c:v>2216.784165</c:v>
                </c:pt>
                <c:pt idx="31">
                  <c:v>2345.8903730000002</c:v>
                </c:pt>
                <c:pt idx="32">
                  <c:v>2478.5856090000002</c:v>
                </c:pt>
                <c:pt idx="33">
                  <c:v>2614.8698729999996</c:v>
                </c:pt>
                <c:pt idx="34">
                  <c:v>2745.2848740000009</c:v>
                </c:pt>
                <c:pt idx="35">
                  <c:v>2862.2523150000006</c:v>
                </c:pt>
                <c:pt idx="36">
                  <c:v>2978.0439159999996</c:v>
                </c:pt>
                <c:pt idx="37">
                  <c:v>3092.6596770000006</c:v>
                </c:pt>
                <c:pt idx="38">
                  <c:v>3206.0995980000002</c:v>
                </c:pt>
                <c:pt idx="39">
                  <c:v>3318.363679</c:v>
                </c:pt>
                <c:pt idx="40">
                  <c:v>3429.4519200000004</c:v>
                </c:pt>
                <c:pt idx="41">
                  <c:v>3539.3643210000009</c:v>
                </c:pt>
                <c:pt idx="42">
                  <c:v>3648.1008820000006</c:v>
                </c:pt>
                <c:pt idx="43">
                  <c:v>3755.6616029999986</c:v>
                </c:pt>
                <c:pt idx="44">
                  <c:v>3862.0464840000013</c:v>
                </c:pt>
                <c:pt idx="45">
                  <c:v>3967.2555249999996</c:v>
                </c:pt>
                <c:pt idx="46">
                  <c:v>4071.2887260000011</c:v>
                </c:pt>
                <c:pt idx="47">
                  <c:v>4174.1460869999992</c:v>
                </c:pt>
                <c:pt idx="48">
                  <c:v>4275.8276079999996</c:v>
                </c:pt>
                <c:pt idx="49">
                  <c:v>4376.3332890000001</c:v>
                </c:pt>
                <c:pt idx="50">
                  <c:v>4475.6631299999999</c:v>
                </c:pt>
                <c:pt idx="51">
                  <c:v>4573.8171309999998</c:v>
                </c:pt>
                <c:pt idx="52">
                  <c:v>4670.7952920000007</c:v>
                </c:pt>
                <c:pt idx="53">
                  <c:v>4766.5976129999999</c:v>
                </c:pt>
                <c:pt idx="54">
                  <c:v>4861.2240940000002</c:v>
                </c:pt>
                <c:pt idx="55">
                  <c:v>4954.6747350000005</c:v>
                </c:pt>
                <c:pt idx="56">
                  <c:v>5046.9495359999992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42D-4681-81F7-7CC79D61D159}"/>
            </c:ext>
          </c:extLst>
        </c:ser>
        <c:ser>
          <c:idx val="4"/>
          <c:order val="4"/>
          <c:tx>
            <c:strRef>
              <c:f>'Sup. de respostas predição '!$G$58</c:f>
              <c:strCache>
                <c:ptCount val="1"/>
                <c:pt idx="0">
                  <c:v>2950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/>
            <a:effectLst/>
            <a:sp3d>
              <a:contourClr>
                <a:schemeClr val="accent3">
                  <a:shade val="65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'!$G$59:$G$115</c:f>
              <c:numCache>
                <c:formatCode>General</c:formatCode>
                <c:ptCount val="57"/>
                <c:pt idx="0">
                  <c:v>9.1009950000002391</c:v>
                </c:pt>
                <c:pt idx="1">
                  <c:v>30.628163000000313</c:v>
                </c:pt>
                <c:pt idx="2">
                  <c:v>55.744359000000259</c:v>
                </c:pt>
                <c:pt idx="3">
                  <c:v>84.449583000000075</c:v>
                </c:pt>
                <c:pt idx="4">
                  <c:v>116.74383500000022</c:v>
                </c:pt>
                <c:pt idx="5">
                  <c:v>152.62711500000023</c:v>
                </c:pt>
                <c:pt idx="6">
                  <c:v>192.09942300000012</c:v>
                </c:pt>
                <c:pt idx="7">
                  <c:v>235.16075899999987</c:v>
                </c:pt>
                <c:pt idx="8">
                  <c:v>281.81112300000041</c:v>
                </c:pt>
                <c:pt idx="9">
                  <c:v>332.0505149999999</c:v>
                </c:pt>
                <c:pt idx="10">
                  <c:v>385.87893500000018</c:v>
                </c:pt>
                <c:pt idx="11">
                  <c:v>443.29638300000033</c:v>
                </c:pt>
                <c:pt idx="12">
                  <c:v>504.30285900000035</c:v>
                </c:pt>
                <c:pt idx="13">
                  <c:v>568.89836299999979</c:v>
                </c:pt>
                <c:pt idx="14">
                  <c:v>637.08289500000046</c:v>
                </c:pt>
                <c:pt idx="15">
                  <c:v>708.8564550000001</c:v>
                </c:pt>
                <c:pt idx="16">
                  <c:v>784.21904300000006</c:v>
                </c:pt>
                <c:pt idx="17">
                  <c:v>863.17065900000034</c:v>
                </c:pt>
                <c:pt idx="18">
                  <c:v>945.7113030000005</c:v>
                </c:pt>
                <c:pt idx="19">
                  <c:v>1031.8409749999996</c:v>
                </c:pt>
                <c:pt idx="20">
                  <c:v>1121.5596750000004</c:v>
                </c:pt>
                <c:pt idx="21">
                  <c:v>1214.8674030000002</c:v>
                </c:pt>
                <c:pt idx="22">
                  <c:v>1311.7641590000001</c:v>
                </c:pt>
                <c:pt idx="23">
                  <c:v>1412.249943</c:v>
                </c:pt>
                <c:pt idx="24">
                  <c:v>1516.3247550000001</c:v>
                </c:pt>
                <c:pt idx="25">
                  <c:v>1623.9885950000003</c:v>
                </c:pt>
                <c:pt idx="26">
                  <c:v>1735.2414629999998</c:v>
                </c:pt>
                <c:pt idx="27">
                  <c:v>1850.083359</c:v>
                </c:pt>
                <c:pt idx="28">
                  <c:v>1968.5142830000002</c:v>
                </c:pt>
                <c:pt idx="29">
                  <c:v>2090.5342350000001</c:v>
                </c:pt>
                <c:pt idx="30">
                  <c:v>2216.1432150000001</c:v>
                </c:pt>
                <c:pt idx="31">
                  <c:v>2345.3412230000004</c:v>
                </c:pt>
                <c:pt idx="32">
                  <c:v>2478.1282590000001</c:v>
                </c:pt>
                <c:pt idx="33">
                  <c:v>2614.5043230000001</c:v>
                </c:pt>
                <c:pt idx="34">
                  <c:v>2744.5113490000003</c:v>
                </c:pt>
                <c:pt idx="35">
                  <c:v>2861.6617900000001</c:v>
                </c:pt>
                <c:pt idx="36">
                  <c:v>2977.6363909999995</c:v>
                </c:pt>
                <c:pt idx="37">
                  <c:v>3092.435152</c:v>
                </c:pt>
                <c:pt idx="38">
                  <c:v>3206.0580730000001</c:v>
                </c:pt>
                <c:pt idx="39">
                  <c:v>3318.5051540000004</c:v>
                </c:pt>
                <c:pt idx="40">
                  <c:v>3429.7763949999999</c:v>
                </c:pt>
                <c:pt idx="41">
                  <c:v>3539.8717960000004</c:v>
                </c:pt>
                <c:pt idx="42">
                  <c:v>3648.7913570000005</c:v>
                </c:pt>
                <c:pt idx="43">
                  <c:v>3756.5350779999985</c:v>
                </c:pt>
                <c:pt idx="44">
                  <c:v>3863.1029590000007</c:v>
                </c:pt>
                <c:pt idx="45">
                  <c:v>3968.494999999999</c:v>
                </c:pt>
                <c:pt idx="46">
                  <c:v>4072.711201000001</c:v>
                </c:pt>
                <c:pt idx="47">
                  <c:v>4175.7515619999995</c:v>
                </c:pt>
                <c:pt idx="48">
                  <c:v>4277.616082999999</c:v>
                </c:pt>
                <c:pt idx="49">
                  <c:v>4378.3047639999995</c:v>
                </c:pt>
                <c:pt idx="50">
                  <c:v>4477.8176050000002</c:v>
                </c:pt>
                <c:pt idx="51">
                  <c:v>4576.1546060000001</c:v>
                </c:pt>
                <c:pt idx="52">
                  <c:v>4673.3157670000001</c:v>
                </c:pt>
                <c:pt idx="53">
                  <c:v>4769.3010880000002</c:v>
                </c:pt>
                <c:pt idx="54">
                  <c:v>4864.1105690000004</c:v>
                </c:pt>
                <c:pt idx="55">
                  <c:v>4957.7442100000007</c:v>
                </c:pt>
                <c:pt idx="56">
                  <c:v>5050.2020109999985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42D-4681-81F7-7CC79D61D159}"/>
            </c:ext>
          </c:extLst>
        </c:ser>
        <c:ser>
          <c:idx val="5"/>
          <c:order val="5"/>
          <c:tx>
            <c:strRef>
              <c:f>'Sup. de respostas predição '!$H$58</c:f>
              <c:strCache>
                <c:ptCount val="1"/>
                <c:pt idx="0">
                  <c:v>2975</c:v>
                </c:pt>
              </c:strCache>
            </c:strRef>
          </c:tx>
          <c:spPr>
            <a:solidFill>
              <a:schemeClr val="accent5">
                <a:tint val="72000"/>
              </a:schemeClr>
            </a:solidFill>
            <a:ln/>
            <a:effectLst/>
            <a:sp3d>
              <a:contourClr>
                <a:schemeClr val="accent3">
                  <a:shade val="72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'!$H$59:$H$115</c:f>
              <c:numCache>
                <c:formatCode>General</c:formatCode>
                <c:ptCount val="57"/>
                <c:pt idx="0">
                  <c:v>6.1622949999991761</c:v>
                </c:pt>
                <c:pt idx="1">
                  <c:v>27.781262999999399</c:v>
                </c:pt>
                <c:pt idx="2">
                  <c:v>52.989258999999038</c:v>
                </c:pt>
                <c:pt idx="3">
                  <c:v>81.786282999999003</c:v>
                </c:pt>
                <c:pt idx="4">
                  <c:v>114.17233499999929</c:v>
                </c:pt>
                <c:pt idx="5">
                  <c:v>150.14741499999946</c:v>
                </c:pt>
                <c:pt idx="6">
                  <c:v>189.71152299999903</c:v>
                </c:pt>
                <c:pt idx="7">
                  <c:v>232.86465899999894</c:v>
                </c:pt>
                <c:pt idx="8">
                  <c:v>279.60682299999917</c:v>
                </c:pt>
                <c:pt idx="9">
                  <c:v>329.93801499999881</c:v>
                </c:pt>
                <c:pt idx="10">
                  <c:v>383.85823499999924</c:v>
                </c:pt>
                <c:pt idx="11">
                  <c:v>441.36748299999954</c:v>
                </c:pt>
                <c:pt idx="12">
                  <c:v>502.46575899999925</c:v>
                </c:pt>
                <c:pt idx="13">
                  <c:v>567.15306299999884</c:v>
                </c:pt>
                <c:pt idx="14">
                  <c:v>635.4293949999992</c:v>
                </c:pt>
                <c:pt idx="15">
                  <c:v>707.29475499999899</c:v>
                </c:pt>
                <c:pt idx="16">
                  <c:v>782.74914299999909</c:v>
                </c:pt>
                <c:pt idx="17">
                  <c:v>861.79255899999953</c:v>
                </c:pt>
                <c:pt idx="18">
                  <c:v>944.42500299999938</c:v>
                </c:pt>
                <c:pt idx="19">
                  <c:v>1030.6464749999986</c:v>
                </c:pt>
                <c:pt idx="20">
                  <c:v>1120.4569749999991</c:v>
                </c:pt>
                <c:pt idx="21">
                  <c:v>1213.8565029999991</c:v>
                </c:pt>
                <c:pt idx="22">
                  <c:v>1310.8450589999991</c:v>
                </c:pt>
                <c:pt idx="23">
                  <c:v>1411.4226429999992</c:v>
                </c:pt>
                <c:pt idx="24">
                  <c:v>1515.589254999999</c:v>
                </c:pt>
                <c:pt idx="25">
                  <c:v>1623.3448949999993</c:v>
                </c:pt>
                <c:pt idx="26">
                  <c:v>1734.6895629999988</c:v>
                </c:pt>
                <c:pt idx="27">
                  <c:v>1849.6232589999991</c:v>
                </c:pt>
                <c:pt idx="28">
                  <c:v>1968.1459829999992</c:v>
                </c:pt>
                <c:pt idx="29">
                  <c:v>2090.2577349999992</c:v>
                </c:pt>
                <c:pt idx="30">
                  <c:v>2215.9585149999989</c:v>
                </c:pt>
                <c:pt idx="31">
                  <c:v>2345.2483229999989</c:v>
                </c:pt>
                <c:pt idx="32">
                  <c:v>2478.1271589999992</c:v>
                </c:pt>
                <c:pt idx="33">
                  <c:v>2614.5950229999989</c:v>
                </c:pt>
                <c:pt idx="34">
                  <c:v>2744.3953240000014</c:v>
                </c:pt>
                <c:pt idx="35">
                  <c:v>2861.7287650000012</c:v>
                </c:pt>
                <c:pt idx="36">
                  <c:v>2977.8863660000006</c:v>
                </c:pt>
                <c:pt idx="37">
                  <c:v>3092.8681270000006</c:v>
                </c:pt>
                <c:pt idx="38">
                  <c:v>3206.6740480000008</c:v>
                </c:pt>
                <c:pt idx="39">
                  <c:v>3319.304129000001</c:v>
                </c:pt>
                <c:pt idx="40">
                  <c:v>3430.7583700000009</c:v>
                </c:pt>
                <c:pt idx="41">
                  <c:v>3541.0367710000014</c:v>
                </c:pt>
                <c:pt idx="42">
                  <c:v>3650.1393320000016</c:v>
                </c:pt>
                <c:pt idx="43">
                  <c:v>3758.0660529999996</c:v>
                </c:pt>
                <c:pt idx="44">
                  <c:v>3864.8169340000018</c:v>
                </c:pt>
                <c:pt idx="45">
                  <c:v>3970.391975</c:v>
                </c:pt>
                <c:pt idx="46">
                  <c:v>4074.791176000002</c:v>
                </c:pt>
                <c:pt idx="47">
                  <c:v>4178.014537</c:v>
                </c:pt>
                <c:pt idx="48">
                  <c:v>4280.0620580000004</c:v>
                </c:pt>
                <c:pt idx="49">
                  <c:v>4380.9337390000001</c:v>
                </c:pt>
                <c:pt idx="50">
                  <c:v>4480.6295800000007</c:v>
                </c:pt>
                <c:pt idx="51">
                  <c:v>4579.1495810000006</c:v>
                </c:pt>
                <c:pt idx="52">
                  <c:v>4676.4937420000006</c:v>
                </c:pt>
                <c:pt idx="53">
                  <c:v>4772.6620630000007</c:v>
                </c:pt>
                <c:pt idx="54">
                  <c:v>4867.6545440000009</c:v>
                </c:pt>
                <c:pt idx="55">
                  <c:v>4961.4711850000012</c:v>
                </c:pt>
                <c:pt idx="56">
                  <c:v>5054.1119859999999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42D-4681-81F7-7CC79D61D159}"/>
            </c:ext>
          </c:extLst>
        </c:ser>
        <c:ser>
          <c:idx val="6"/>
          <c:order val="6"/>
          <c:tx>
            <c:strRef>
              <c:f>'Sup. de respostas predição '!$I$58</c:f>
              <c:strCache>
                <c:ptCount val="1"/>
                <c:pt idx="0">
                  <c:v>3000</c:v>
                </c:pt>
              </c:strCache>
            </c:strRef>
          </c:tx>
          <c:spPr>
            <a:solidFill>
              <a:schemeClr val="accent5">
                <a:tint val="79000"/>
              </a:schemeClr>
            </a:solidFill>
            <a:ln/>
            <a:effectLst/>
            <a:sp3d>
              <a:contourClr>
                <a:schemeClr val="accent3">
                  <a:shade val="79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'!$I$59:$I$115</c:f>
              <c:numCache>
                <c:formatCode>General</c:formatCode>
                <c:ptCount val="57"/>
                <c:pt idx="0">
                  <c:v>3.6798449999996592</c:v>
                </c:pt>
                <c:pt idx="1">
                  <c:v>25.39061300000003</c:v>
                </c:pt>
                <c:pt idx="2">
                  <c:v>50.690408999999818</c:v>
                </c:pt>
                <c:pt idx="3">
                  <c:v>79.579232999999476</c:v>
                </c:pt>
                <c:pt idx="4">
                  <c:v>112.05708499999946</c:v>
                </c:pt>
                <c:pt idx="5">
                  <c:v>148.12396499999977</c:v>
                </c:pt>
                <c:pt idx="6">
                  <c:v>187.7798729999995</c:v>
                </c:pt>
                <c:pt idx="7">
                  <c:v>231.02480899999955</c:v>
                </c:pt>
                <c:pt idx="8">
                  <c:v>277.85877299999993</c:v>
                </c:pt>
                <c:pt idx="9">
                  <c:v>328.28176499999972</c:v>
                </c:pt>
                <c:pt idx="10">
                  <c:v>382.29378499999939</c:v>
                </c:pt>
                <c:pt idx="11">
                  <c:v>439.89483299999984</c:v>
                </c:pt>
                <c:pt idx="12">
                  <c:v>501.0849089999997</c:v>
                </c:pt>
                <c:pt idx="13">
                  <c:v>565.86401299999943</c:v>
                </c:pt>
                <c:pt idx="14">
                  <c:v>634.23214499999995</c:v>
                </c:pt>
                <c:pt idx="15">
                  <c:v>706.18930499999988</c:v>
                </c:pt>
                <c:pt idx="16">
                  <c:v>781.73549299999922</c:v>
                </c:pt>
                <c:pt idx="17">
                  <c:v>860.87070899999981</c:v>
                </c:pt>
                <c:pt idx="18">
                  <c:v>943.5949529999998</c:v>
                </c:pt>
                <c:pt idx="19">
                  <c:v>1029.9082249999992</c:v>
                </c:pt>
                <c:pt idx="20">
                  <c:v>1119.8105249999999</c:v>
                </c:pt>
                <c:pt idx="21">
                  <c:v>1213.3018529999999</c:v>
                </c:pt>
                <c:pt idx="22">
                  <c:v>1310.3822089999996</c:v>
                </c:pt>
                <c:pt idx="23">
                  <c:v>1411.0515929999997</c:v>
                </c:pt>
                <c:pt idx="24">
                  <c:v>1515.3100049999996</c:v>
                </c:pt>
                <c:pt idx="25">
                  <c:v>1623.1574449999998</c:v>
                </c:pt>
                <c:pt idx="26">
                  <c:v>1734.5939129999992</c:v>
                </c:pt>
                <c:pt idx="27">
                  <c:v>1849.6194089999995</c:v>
                </c:pt>
                <c:pt idx="28">
                  <c:v>1968.2339329999995</c:v>
                </c:pt>
                <c:pt idx="29">
                  <c:v>2090.4374849999995</c:v>
                </c:pt>
                <c:pt idx="30">
                  <c:v>2216.2300649999997</c:v>
                </c:pt>
                <c:pt idx="31">
                  <c:v>2345.6116729999994</c:v>
                </c:pt>
                <c:pt idx="32">
                  <c:v>2478.5823089999994</c:v>
                </c:pt>
                <c:pt idx="33">
                  <c:v>2615.1419729999993</c:v>
                </c:pt>
                <c:pt idx="34">
                  <c:v>2744.9367990000005</c:v>
                </c:pt>
                <c:pt idx="35">
                  <c:v>2862.4532400000003</c:v>
                </c:pt>
                <c:pt idx="36">
                  <c:v>2978.7938409999997</c:v>
                </c:pt>
                <c:pt idx="37">
                  <c:v>3093.9586020000002</c:v>
                </c:pt>
                <c:pt idx="38">
                  <c:v>3207.9475230000003</c:v>
                </c:pt>
                <c:pt idx="39">
                  <c:v>3320.7606040000005</c:v>
                </c:pt>
                <c:pt idx="40">
                  <c:v>3432.3978450000004</c:v>
                </c:pt>
                <c:pt idx="41">
                  <c:v>3542.8592460000004</c:v>
                </c:pt>
                <c:pt idx="42">
                  <c:v>3652.1448070000006</c:v>
                </c:pt>
                <c:pt idx="43">
                  <c:v>3760.254527999999</c:v>
                </c:pt>
                <c:pt idx="44">
                  <c:v>3867.1884090000012</c:v>
                </c:pt>
                <c:pt idx="45">
                  <c:v>3972.9464499999995</c:v>
                </c:pt>
                <c:pt idx="46">
                  <c:v>4077.5286510000014</c:v>
                </c:pt>
                <c:pt idx="47">
                  <c:v>4180.9350119999999</c:v>
                </c:pt>
                <c:pt idx="48">
                  <c:v>4283.1655329999994</c:v>
                </c:pt>
                <c:pt idx="49">
                  <c:v>4384.2202139999999</c:v>
                </c:pt>
                <c:pt idx="50">
                  <c:v>4484.0990549999997</c:v>
                </c:pt>
                <c:pt idx="51">
                  <c:v>4582.8020560000004</c:v>
                </c:pt>
                <c:pt idx="52">
                  <c:v>4680.3292170000004</c:v>
                </c:pt>
                <c:pt idx="53">
                  <c:v>4776.6805380000005</c:v>
                </c:pt>
                <c:pt idx="54">
                  <c:v>4871.8560190000007</c:v>
                </c:pt>
                <c:pt idx="55">
                  <c:v>4965.8556600000002</c:v>
                </c:pt>
                <c:pt idx="56">
                  <c:v>5058.6794609999988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42D-4681-81F7-7CC79D61D159}"/>
            </c:ext>
          </c:extLst>
        </c:ser>
        <c:ser>
          <c:idx val="7"/>
          <c:order val="7"/>
          <c:tx>
            <c:strRef>
              <c:f>'Sup. de respostas predição '!$J$58</c:f>
              <c:strCache>
                <c:ptCount val="1"/>
                <c:pt idx="0">
                  <c:v>3025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/>
            <a:effectLst/>
            <a:sp3d>
              <a:contourClr>
                <a:schemeClr val="accent3">
                  <a:shade val="86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'!$J$59:$J$115</c:f>
              <c:numCache>
                <c:formatCode>General</c:formatCode>
                <c:ptCount val="57"/>
                <c:pt idx="0">
                  <c:v>1.6536449999994147</c:v>
                </c:pt>
                <c:pt idx="1">
                  <c:v>23.456212999999934</c:v>
                </c:pt>
                <c:pt idx="2">
                  <c:v>48.847808999999415</c:v>
                </c:pt>
                <c:pt idx="3">
                  <c:v>77.828432999999677</c:v>
                </c:pt>
                <c:pt idx="4">
                  <c:v>110.39808499999936</c:v>
                </c:pt>
                <c:pt idx="5">
                  <c:v>146.55676499999981</c:v>
                </c:pt>
                <c:pt idx="6">
                  <c:v>186.30447299999923</c:v>
                </c:pt>
                <c:pt idx="7">
                  <c:v>229.64120899999944</c:v>
                </c:pt>
                <c:pt idx="8">
                  <c:v>276.56697299999951</c:v>
                </c:pt>
                <c:pt idx="9">
                  <c:v>327.08176499999945</c:v>
                </c:pt>
                <c:pt idx="10">
                  <c:v>381.18558499999926</c:v>
                </c:pt>
                <c:pt idx="11">
                  <c:v>438.87843299999986</c:v>
                </c:pt>
                <c:pt idx="12">
                  <c:v>500.16030899999942</c:v>
                </c:pt>
                <c:pt idx="13">
                  <c:v>565.0312129999993</c:v>
                </c:pt>
                <c:pt idx="14">
                  <c:v>633.49114499999951</c:v>
                </c:pt>
                <c:pt idx="15">
                  <c:v>705.54010499999958</c:v>
                </c:pt>
                <c:pt idx="16">
                  <c:v>781.17809299999908</c:v>
                </c:pt>
                <c:pt idx="17">
                  <c:v>860.40510899999981</c:v>
                </c:pt>
                <c:pt idx="18">
                  <c:v>943.2211529999995</c:v>
                </c:pt>
                <c:pt idx="19">
                  <c:v>1029.6262249999991</c:v>
                </c:pt>
                <c:pt idx="20">
                  <c:v>1119.6203249999994</c:v>
                </c:pt>
                <c:pt idx="21">
                  <c:v>1213.2034529999996</c:v>
                </c:pt>
                <c:pt idx="22">
                  <c:v>1310.3756089999993</c:v>
                </c:pt>
                <c:pt idx="23">
                  <c:v>1411.1367929999994</c:v>
                </c:pt>
                <c:pt idx="24">
                  <c:v>1515.487004999999</c:v>
                </c:pt>
                <c:pt idx="25">
                  <c:v>1623.4262449999994</c:v>
                </c:pt>
                <c:pt idx="26">
                  <c:v>1734.954512999999</c:v>
                </c:pt>
                <c:pt idx="27">
                  <c:v>1850.0718089999991</c:v>
                </c:pt>
                <c:pt idx="28">
                  <c:v>1968.7781329999993</c:v>
                </c:pt>
                <c:pt idx="29">
                  <c:v>2091.0734849999994</c:v>
                </c:pt>
                <c:pt idx="30">
                  <c:v>2216.9578649999994</c:v>
                </c:pt>
                <c:pt idx="31">
                  <c:v>2346.4312729999992</c:v>
                </c:pt>
                <c:pt idx="32">
                  <c:v>2479.4937089999994</c:v>
                </c:pt>
                <c:pt idx="33">
                  <c:v>2616.145172999999</c:v>
                </c:pt>
                <c:pt idx="34">
                  <c:v>2746.1357740000021</c:v>
                </c:pt>
                <c:pt idx="35">
                  <c:v>2863.8352150000019</c:v>
                </c:pt>
                <c:pt idx="36">
                  <c:v>2980.3588160000013</c:v>
                </c:pt>
                <c:pt idx="37">
                  <c:v>3095.7065770000017</c:v>
                </c:pt>
                <c:pt idx="38">
                  <c:v>3209.8784980000019</c:v>
                </c:pt>
                <c:pt idx="39">
                  <c:v>3322.8745790000021</c:v>
                </c:pt>
                <c:pt idx="40">
                  <c:v>3434.6948200000015</c:v>
                </c:pt>
                <c:pt idx="41">
                  <c:v>3545.339221000002</c:v>
                </c:pt>
                <c:pt idx="42">
                  <c:v>3654.8077820000026</c:v>
                </c:pt>
                <c:pt idx="43">
                  <c:v>3763.1005030000001</c:v>
                </c:pt>
                <c:pt idx="44">
                  <c:v>3870.2173840000023</c:v>
                </c:pt>
                <c:pt idx="45">
                  <c:v>3976.1584250000005</c:v>
                </c:pt>
                <c:pt idx="46">
                  <c:v>4080.9236260000025</c:v>
                </c:pt>
                <c:pt idx="47">
                  <c:v>4184.512987000001</c:v>
                </c:pt>
                <c:pt idx="48">
                  <c:v>4286.9265080000005</c:v>
                </c:pt>
                <c:pt idx="49">
                  <c:v>4388.164189000001</c:v>
                </c:pt>
                <c:pt idx="50">
                  <c:v>4488.2260300000016</c:v>
                </c:pt>
                <c:pt idx="51">
                  <c:v>4587.1120310000015</c:v>
                </c:pt>
                <c:pt idx="52">
                  <c:v>4684.8221920000015</c:v>
                </c:pt>
                <c:pt idx="53">
                  <c:v>4781.3565130000015</c:v>
                </c:pt>
                <c:pt idx="54">
                  <c:v>4876.7149940000018</c:v>
                </c:pt>
                <c:pt idx="55">
                  <c:v>4970.8976350000021</c:v>
                </c:pt>
                <c:pt idx="56">
                  <c:v>5063.9044360000007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42D-4681-81F7-7CC79D61D159}"/>
            </c:ext>
          </c:extLst>
        </c:ser>
        <c:ser>
          <c:idx val="8"/>
          <c:order val="8"/>
          <c:tx>
            <c:strRef>
              <c:f>'Sup. de respostas predição '!$K$58</c:f>
              <c:strCache>
                <c:ptCount val="1"/>
                <c:pt idx="0">
                  <c:v>3050</c:v>
                </c:pt>
              </c:strCache>
            </c:strRef>
          </c:tx>
          <c:spPr>
            <a:solidFill>
              <a:schemeClr val="accent5">
                <a:tint val="93000"/>
              </a:schemeClr>
            </a:solidFill>
            <a:ln/>
            <a:effectLst/>
            <a:sp3d>
              <a:contourClr>
                <a:schemeClr val="accent3">
                  <a:shade val="93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'!$K$59:$K$115</c:f>
              <c:numCache>
                <c:formatCode>General</c:formatCode>
                <c:ptCount val="57"/>
                <c:pt idx="0">
                  <c:v>8.3694999999806896E-2</c:v>
                </c:pt>
                <c:pt idx="1">
                  <c:v>21.97806300000002</c:v>
                </c:pt>
                <c:pt idx="2">
                  <c:v>47.46145899999965</c:v>
                </c:pt>
                <c:pt idx="3">
                  <c:v>76.53388300000006</c:v>
                </c:pt>
                <c:pt idx="4">
                  <c:v>109.19533499999989</c:v>
                </c:pt>
                <c:pt idx="5">
                  <c:v>145.44581500000004</c:v>
                </c:pt>
                <c:pt idx="6">
                  <c:v>185.28532299999961</c:v>
                </c:pt>
                <c:pt idx="7">
                  <c:v>228.7138589999995</c:v>
                </c:pt>
                <c:pt idx="8">
                  <c:v>275.73142299999972</c:v>
                </c:pt>
                <c:pt idx="9">
                  <c:v>326.33801499999981</c:v>
                </c:pt>
                <c:pt idx="10">
                  <c:v>380.53363499999978</c:v>
                </c:pt>
                <c:pt idx="11">
                  <c:v>438.31828300000006</c:v>
                </c:pt>
                <c:pt idx="12">
                  <c:v>499.69195899999977</c:v>
                </c:pt>
                <c:pt idx="13">
                  <c:v>564.65466299999935</c:v>
                </c:pt>
                <c:pt idx="14">
                  <c:v>633.2063949999997</c:v>
                </c:pt>
                <c:pt idx="15">
                  <c:v>705.34715499999993</c:v>
                </c:pt>
                <c:pt idx="16">
                  <c:v>781.07694299999957</c:v>
                </c:pt>
                <c:pt idx="17">
                  <c:v>860.395759</c:v>
                </c:pt>
                <c:pt idx="18">
                  <c:v>943.30360299999984</c:v>
                </c:pt>
                <c:pt idx="19">
                  <c:v>1029.8004749999991</c:v>
                </c:pt>
                <c:pt idx="20">
                  <c:v>1119.886375</c:v>
                </c:pt>
                <c:pt idx="21">
                  <c:v>1213.561303</c:v>
                </c:pt>
                <c:pt idx="22">
                  <c:v>1310.8252589999997</c:v>
                </c:pt>
                <c:pt idx="23">
                  <c:v>1411.6782429999998</c:v>
                </c:pt>
                <c:pt idx="24">
                  <c:v>1516.1202549999994</c:v>
                </c:pt>
                <c:pt idx="25">
                  <c:v>1624.1512949999999</c:v>
                </c:pt>
                <c:pt idx="26">
                  <c:v>1735.7713629999994</c:v>
                </c:pt>
                <c:pt idx="27">
                  <c:v>1850.9804589999997</c:v>
                </c:pt>
                <c:pt idx="28">
                  <c:v>1969.7785829999998</c:v>
                </c:pt>
                <c:pt idx="29">
                  <c:v>2092.165735</c:v>
                </c:pt>
                <c:pt idx="30">
                  <c:v>2218.1419149999997</c:v>
                </c:pt>
                <c:pt idx="31">
                  <c:v>2347.7071229999997</c:v>
                </c:pt>
                <c:pt idx="32">
                  <c:v>2480.861359</c:v>
                </c:pt>
                <c:pt idx="33">
                  <c:v>2617.6046229999993</c:v>
                </c:pt>
                <c:pt idx="34">
                  <c:v>2747.9922490000008</c:v>
                </c:pt>
                <c:pt idx="35">
                  <c:v>2865.8746900000006</c:v>
                </c:pt>
                <c:pt idx="36">
                  <c:v>2982.581291</c:v>
                </c:pt>
                <c:pt idx="37">
                  <c:v>3098.1120520000004</c:v>
                </c:pt>
                <c:pt idx="38">
                  <c:v>3212.4669730000005</c:v>
                </c:pt>
                <c:pt idx="39">
                  <c:v>3325.6460540000007</c:v>
                </c:pt>
                <c:pt idx="40">
                  <c:v>3437.6492950000006</c:v>
                </c:pt>
                <c:pt idx="41">
                  <c:v>3548.4766960000006</c:v>
                </c:pt>
                <c:pt idx="42">
                  <c:v>3658.1282570000012</c:v>
                </c:pt>
                <c:pt idx="43">
                  <c:v>3766.6039779999992</c:v>
                </c:pt>
                <c:pt idx="44">
                  <c:v>3873.9038590000014</c:v>
                </c:pt>
                <c:pt idx="45">
                  <c:v>3980.0278999999996</c:v>
                </c:pt>
                <c:pt idx="46">
                  <c:v>4084.9761010000016</c:v>
                </c:pt>
                <c:pt idx="47">
                  <c:v>4188.7484619999996</c:v>
                </c:pt>
                <c:pt idx="48">
                  <c:v>4291.344983</c:v>
                </c:pt>
                <c:pt idx="49">
                  <c:v>4392.7656640000005</c:v>
                </c:pt>
                <c:pt idx="50">
                  <c:v>4493.0105050000002</c:v>
                </c:pt>
                <c:pt idx="51">
                  <c:v>4592.079506</c:v>
                </c:pt>
                <c:pt idx="52">
                  <c:v>4689.972667</c:v>
                </c:pt>
                <c:pt idx="53">
                  <c:v>4786.6899880000001</c:v>
                </c:pt>
                <c:pt idx="54">
                  <c:v>4882.2314690000003</c:v>
                </c:pt>
                <c:pt idx="55">
                  <c:v>4976.5971100000006</c:v>
                </c:pt>
                <c:pt idx="56">
                  <c:v>5069.7869109999992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42D-4681-81F7-7CC79D61D159}"/>
            </c:ext>
          </c:extLst>
        </c:ser>
        <c:ser>
          <c:idx val="9"/>
          <c:order val="9"/>
          <c:tx>
            <c:strRef>
              <c:f>'Sup. de respostas predição '!$L$58</c:f>
              <c:strCache>
                <c:ptCount val="1"/>
                <c:pt idx="0">
                  <c:v>3075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>
              <a:contourClr>
                <a:schemeClr val="accent3"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'!$L$59:$L$115</c:f>
              <c:numCache>
                <c:formatCode>General</c:formatCode>
                <c:ptCount val="57"/>
                <c:pt idx="0">
                  <c:v>-1.0300050000000738</c:v>
                </c:pt>
                <c:pt idx="1">
                  <c:v>20.956163000000288</c:v>
                </c:pt>
                <c:pt idx="2">
                  <c:v>46.531359000000066</c:v>
                </c:pt>
                <c:pt idx="3">
                  <c:v>75.69558300000017</c:v>
                </c:pt>
                <c:pt idx="4">
                  <c:v>108.44883499999969</c:v>
                </c:pt>
                <c:pt idx="5">
                  <c:v>144.79111499999999</c:v>
                </c:pt>
                <c:pt idx="6">
                  <c:v>184.72242299999971</c:v>
                </c:pt>
                <c:pt idx="7">
                  <c:v>228.24275899999975</c:v>
                </c:pt>
                <c:pt idx="8">
                  <c:v>275.35212300000012</c:v>
                </c:pt>
                <c:pt idx="9">
                  <c:v>326.0505149999999</c:v>
                </c:pt>
                <c:pt idx="10">
                  <c:v>380.33793500000002</c:v>
                </c:pt>
                <c:pt idx="11">
                  <c:v>438.214383</c:v>
                </c:pt>
                <c:pt idx="12">
                  <c:v>499.67985899999985</c:v>
                </c:pt>
                <c:pt idx="13">
                  <c:v>564.73436299999958</c:v>
                </c:pt>
                <c:pt idx="14">
                  <c:v>633.37789500000008</c:v>
                </c:pt>
                <c:pt idx="15">
                  <c:v>705.610455</c:v>
                </c:pt>
                <c:pt idx="16">
                  <c:v>781.43204299999979</c:v>
                </c:pt>
                <c:pt idx="17">
                  <c:v>860.84265900000037</c:v>
                </c:pt>
                <c:pt idx="18">
                  <c:v>943.8423029999999</c:v>
                </c:pt>
                <c:pt idx="19">
                  <c:v>1030.4309749999993</c:v>
                </c:pt>
                <c:pt idx="20">
                  <c:v>1120.6086749999999</c:v>
                </c:pt>
                <c:pt idx="21">
                  <c:v>1214.375403</c:v>
                </c:pt>
                <c:pt idx="22">
                  <c:v>1311.7311589999999</c:v>
                </c:pt>
                <c:pt idx="23">
                  <c:v>1412.675943</c:v>
                </c:pt>
                <c:pt idx="24">
                  <c:v>1517.2097549999996</c:v>
                </c:pt>
                <c:pt idx="25">
                  <c:v>1625.3325949999999</c:v>
                </c:pt>
                <c:pt idx="26">
                  <c:v>1737.0444629999995</c:v>
                </c:pt>
                <c:pt idx="27">
                  <c:v>1852.3453589999997</c:v>
                </c:pt>
                <c:pt idx="28">
                  <c:v>1971.235283</c:v>
                </c:pt>
                <c:pt idx="29">
                  <c:v>2093.7142349999999</c:v>
                </c:pt>
                <c:pt idx="30">
                  <c:v>2219.7822149999997</c:v>
                </c:pt>
                <c:pt idx="31">
                  <c:v>2349.4392229999999</c:v>
                </c:pt>
                <c:pt idx="32">
                  <c:v>2482.6852589999999</c:v>
                </c:pt>
                <c:pt idx="33">
                  <c:v>2619.5203229999997</c:v>
                </c:pt>
                <c:pt idx="34">
                  <c:v>2750.5062240000002</c:v>
                </c:pt>
                <c:pt idx="35">
                  <c:v>2868.5716649999999</c:v>
                </c:pt>
                <c:pt idx="36">
                  <c:v>2985.4612659999993</c:v>
                </c:pt>
                <c:pt idx="37">
                  <c:v>3101.1750269999998</c:v>
                </c:pt>
                <c:pt idx="38">
                  <c:v>3215.7129479999999</c:v>
                </c:pt>
                <c:pt idx="39">
                  <c:v>3329.0750290000001</c:v>
                </c:pt>
                <c:pt idx="40">
                  <c:v>3441.26127</c:v>
                </c:pt>
                <c:pt idx="41">
                  <c:v>3552.271671</c:v>
                </c:pt>
                <c:pt idx="42">
                  <c:v>3662.1062320000005</c:v>
                </c:pt>
                <c:pt idx="43">
                  <c:v>3770.7649529999985</c:v>
                </c:pt>
                <c:pt idx="44">
                  <c:v>3878.2478340000007</c:v>
                </c:pt>
                <c:pt idx="45">
                  <c:v>3984.5548749999989</c:v>
                </c:pt>
                <c:pt idx="46">
                  <c:v>4089.6860760000009</c:v>
                </c:pt>
                <c:pt idx="47">
                  <c:v>4193.6414369999993</c:v>
                </c:pt>
                <c:pt idx="48">
                  <c:v>4296.4209579999988</c:v>
                </c:pt>
                <c:pt idx="49">
                  <c:v>4398.0246389999993</c:v>
                </c:pt>
                <c:pt idx="50">
                  <c:v>4498.4524799999999</c:v>
                </c:pt>
                <c:pt idx="51">
                  <c:v>4597.7044809999998</c:v>
                </c:pt>
                <c:pt idx="52">
                  <c:v>4695.7806419999997</c:v>
                </c:pt>
                <c:pt idx="53">
                  <c:v>4792.6809629999998</c:v>
                </c:pt>
                <c:pt idx="54">
                  <c:v>4888.405444</c:v>
                </c:pt>
                <c:pt idx="55">
                  <c:v>4982.9540850000003</c:v>
                </c:pt>
                <c:pt idx="56">
                  <c:v>5076.326885999998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42D-4681-81F7-7CC79D61D159}"/>
            </c:ext>
          </c:extLst>
        </c:ser>
        <c:ser>
          <c:idx val="10"/>
          <c:order val="10"/>
          <c:tx>
            <c:strRef>
              <c:f>'Sup. de respostas predição '!$M$58</c:f>
              <c:strCache>
                <c:ptCount val="1"/>
                <c:pt idx="0">
                  <c:v>3100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/>
            <a:effectLst/>
            <a:sp3d>
              <a:contourClr>
                <a:schemeClr val="accent3">
                  <a:tint val="93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'!$M$59:$M$115</c:f>
              <c:numCache>
                <c:formatCode>General</c:formatCode>
                <c:ptCount val="57"/>
                <c:pt idx="0">
                  <c:v>-1.6874550000002273</c:v>
                </c:pt>
                <c:pt idx="1">
                  <c:v>20.390513000000283</c:v>
                </c:pt>
                <c:pt idx="2">
                  <c:v>46.057508999999754</c:v>
                </c:pt>
                <c:pt idx="3">
                  <c:v>75.313533000000007</c:v>
                </c:pt>
                <c:pt idx="4">
                  <c:v>108.15858499999968</c:v>
                </c:pt>
                <c:pt idx="5">
                  <c:v>144.59266500000012</c:v>
                </c:pt>
                <c:pt idx="6">
                  <c:v>184.61577299999954</c:v>
                </c:pt>
                <c:pt idx="7">
                  <c:v>228.22790899999973</c:v>
                </c:pt>
                <c:pt idx="8">
                  <c:v>275.42907299999979</c:v>
                </c:pt>
                <c:pt idx="9">
                  <c:v>326.21926499999972</c:v>
                </c:pt>
                <c:pt idx="10">
                  <c:v>380.59848499999953</c:v>
                </c:pt>
                <c:pt idx="11">
                  <c:v>438.56673300000011</c:v>
                </c:pt>
                <c:pt idx="12">
                  <c:v>500.12400899999966</c:v>
                </c:pt>
                <c:pt idx="13">
                  <c:v>565.27031299999953</c:v>
                </c:pt>
                <c:pt idx="14">
                  <c:v>634.00564499999973</c:v>
                </c:pt>
                <c:pt idx="15">
                  <c:v>706.3300049999998</c:v>
                </c:pt>
                <c:pt idx="16">
                  <c:v>782.24339299999929</c:v>
                </c:pt>
                <c:pt idx="17">
                  <c:v>861.74580900000001</c:v>
                </c:pt>
                <c:pt idx="18">
                  <c:v>944.83725299999969</c:v>
                </c:pt>
                <c:pt idx="19">
                  <c:v>1031.5177249999992</c:v>
                </c:pt>
                <c:pt idx="20">
                  <c:v>1121.787225</c:v>
                </c:pt>
                <c:pt idx="21">
                  <c:v>1215.6457529999998</c:v>
                </c:pt>
                <c:pt idx="22">
                  <c:v>1313.0933089999999</c:v>
                </c:pt>
                <c:pt idx="23">
                  <c:v>1414.1298929999998</c:v>
                </c:pt>
                <c:pt idx="24">
                  <c:v>1518.7555049999994</c:v>
                </c:pt>
                <c:pt idx="25">
                  <c:v>1626.9701449999998</c:v>
                </c:pt>
                <c:pt idx="26">
                  <c:v>1738.7738129999998</c:v>
                </c:pt>
                <c:pt idx="27">
                  <c:v>1854.1665089999997</c:v>
                </c:pt>
                <c:pt idx="28">
                  <c:v>1973.1482329999999</c:v>
                </c:pt>
                <c:pt idx="29">
                  <c:v>2095.718985</c:v>
                </c:pt>
                <c:pt idx="30">
                  <c:v>2221.8787649999995</c:v>
                </c:pt>
                <c:pt idx="31">
                  <c:v>2351.6275729999998</c:v>
                </c:pt>
                <c:pt idx="32">
                  <c:v>2484.9654089999999</c:v>
                </c:pt>
                <c:pt idx="33">
                  <c:v>2621.8922729999995</c:v>
                </c:pt>
                <c:pt idx="34">
                  <c:v>2753.6776990000017</c:v>
                </c:pt>
                <c:pt idx="35">
                  <c:v>2871.9261400000014</c:v>
                </c:pt>
                <c:pt idx="36">
                  <c:v>2988.9987410000003</c:v>
                </c:pt>
                <c:pt idx="37">
                  <c:v>3104.8955020000012</c:v>
                </c:pt>
                <c:pt idx="38">
                  <c:v>3219.6164230000013</c:v>
                </c:pt>
                <c:pt idx="39">
                  <c:v>3333.1615040000015</c:v>
                </c:pt>
                <c:pt idx="40">
                  <c:v>3445.5307450000009</c:v>
                </c:pt>
                <c:pt idx="41">
                  <c:v>3556.7241460000009</c:v>
                </c:pt>
                <c:pt idx="42">
                  <c:v>3666.7417070000015</c:v>
                </c:pt>
                <c:pt idx="43">
                  <c:v>3775.5834279999995</c:v>
                </c:pt>
                <c:pt idx="44">
                  <c:v>3883.2493090000016</c:v>
                </c:pt>
                <c:pt idx="45">
                  <c:v>3989.7393499999998</c:v>
                </c:pt>
                <c:pt idx="46">
                  <c:v>4095.0535510000018</c:v>
                </c:pt>
                <c:pt idx="47">
                  <c:v>4199.1919120000002</c:v>
                </c:pt>
                <c:pt idx="48">
                  <c:v>4302.1544329999997</c:v>
                </c:pt>
                <c:pt idx="49">
                  <c:v>4403.9411140000002</c:v>
                </c:pt>
                <c:pt idx="50">
                  <c:v>4504.5519550000008</c:v>
                </c:pt>
                <c:pt idx="51">
                  <c:v>4603.9869560000006</c:v>
                </c:pt>
                <c:pt idx="52">
                  <c:v>4702.2461170000006</c:v>
                </c:pt>
                <c:pt idx="53">
                  <c:v>4799.3294380000007</c:v>
                </c:pt>
                <c:pt idx="54">
                  <c:v>4895.2369190000009</c:v>
                </c:pt>
                <c:pt idx="55">
                  <c:v>4989.9685600000012</c:v>
                </c:pt>
                <c:pt idx="56">
                  <c:v>5083.5243609999998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42D-4681-81F7-7CC79D61D159}"/>
            </c:ext>
          </c:extLst>
        </c:ser>
        <c:ser>
          <c:idx val="11"/>
          <c:order val="11"/>
          <c:tx>
            <c:strRef>
              <c:f>'Sup. de respostas predição '!$N$58</c:f>
              <c:strCache>
                <c:ptCount val="1"/>
                <c:pt idx="0">
                  <c:v>3125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/>
            <a:effectLst/>
            <a:sp3d>
              <a:contourClr>
                <a:schemeClr val="accent3">
                  <a:tint val="86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'!$N$59:$N$115</c:f>
              <c:numCache>
                <c:formatCode>General</c:formatCode>
                <c:ptCount val="57"/>
                <c:pt idx="0">
                  <c:v>-1.8886549999997442</c:v>
                </c:pt>
                <c:pt idx="1">
                  <c:v>20.28111300000046</c:v>
                </c:pt>
                <c:pt idx="2">
                  <c:v>46.03990900000008</c:v>
                </c:pt>
                <c:pt idx="3">
                  <c:v>75.38773300000048</c:v>
                </c:pt>
                <c:pt idx="4">
                  <c:v>108.3245850000003</c:v>
                </c:pt>
                <c:pt idx="5">
                  <c:v>144.85046500000044</c:v>
                </c:pt>
                <c:pt idx="6">
                  <c:v>184.965373</c:v>
                </c:pt>
                <c:pt idx="7">
                  <c:v>228.66930899999988</c:v>
                </c:pt>
                <c:pt idx="8">
                  <c:v>275.96227300000055</c:v>
                </c:pt>
                <c:pt idx="9">
                  <c:v>326.84426500000018</c:v>
                </c:pt>
                <c:pt idx="10">
                  <c:v>381.31528500000013</c:v>
                </c:pt>
                <c:pt idx="11">
                  <c:v>439.37533300000041</c:v>
                </c:pt>
                <c:pt idx="12">
                  <c:v>501.02440900000011</c:v>
                </c:pt>
                <c:pt idx="13">
                  <c:v>566.26251300000013</c:v>
                </c:pt>
                <c:pt idx="14">
                  <c:v>635.08964500000047</c:v>
                </c:pt>
                <c:pt idx="15">
                  <c:v>707.50580500000024</c:v>
                </c:pt>
                <c:pt idx="16">
                  <c:v>783.51099299999987</c:v>
                </c:pt>
                <c:pt idx="17">
                  <c:v>863.10520900000029</c:v>
                </c:pt>
                <c:pt idx="18">
                  <c:v>946.28845300000057</c:v>
                </c:pt>
                <c:pt idx="19">
                  <c:v>1033.0607249999998</c:v>
                </c:pt>
                <c:pt idx="20">
                  <c:v>1123.4220250000003</c:v>
                </c:pt>
                <c:pt idx="21">
                  <c:v>1217.3723530000002</c:v>
                </c:pt>
                <c:pt idx="22">
                  <c:v>1314.911709</c:v>
                </c:pt>
                <c:pt idx="23">
                  <c:v>1416.0400930000005</c:v>
                </c:pt>
                <c:pt idx="24">
                  <c:v>1520.757505</c:v>
                </c:pt>
                <c:pt idx="25">
                  <c:v>1629.0639450000003</c:v>
                </c:pt>
                <c:pt idx="26">
                  <c:v>1740.959413</c:v>
                </c:pt>
                <c:pt idx="27">
                  <c:v>1856.4439090000001</c:v>
                </c:pt>
                <c:pt idx="28">
                  <c:v>1975.5174330000002</c:v>
                </c:pt>
                <c:pt idx="29">
                  <c:v>2098.1799850000002</c:v>
                </c:pt>
                <c:pt idx="30">
                  <c:v>2224.4315649999999</c:v>
                </c:pt>
                <c:pt idx="31">
                  <c:v>2354.2721730000003</c:v>
                </c:pt>
                <c:pt idx="32">
                  <c:v>2487.7018090000001</c:v>
                </c:pt>
                <c:pt idx="33">
                  <c:v>2624.7204729999999</c:v>
                </c:pt>
                <c:pt idx="34">
                  <c:v>2757.5066740000011</c:v>
                </c:pt>
                <c:pt idx="35">
                  <c:v>2875.9381150000008</c:v>
                </c:pt>
                <c:pt idx="36">
                  <c:v>2993.1937160000002</c:v>
                </c:pt>
                <c:pt idx="37">
                  <c:v>3109.2734770000006</c:v>
                </c:pt>
                <c:pt idx="38">
                  <c:v>3224.1773980000007</c:v>
                </c:pt>
                <c:pt idx="39">
                  <c:v>3337.9054790000009</c:v>
                </c:pt>
                <c:pt idx="40">
                  <c:v>3450.4577200000008</c:v>
                </c:pt>
                <c:pt idx="41">
                  <c:v>3561.8341210000008</c:v>
                </c:pt>
                <c:pt idx="42">
                  <c:v>3672.0346820000013</c:v>
                </c:pt>
                <c:pt idx="43">
                  <c:v>3781.0594029999993</c:v>
                </c:pt>
                <c:pt idx="44">
                  <c:v>3888.9082840000015</c:v>
                </c:pt>
                <c:pt idx="45">
                  <c:v>3995.5813249999997</c:v>
                </c:pt>
                <c:pt idx="46">
                  <c:v>4101.0785260000011</c:v>
                </c:pt>
                <c:pt idx="47">
                  <c:v>4205.3998869999996</c:v>
                </c:pt>
                <c:pt idx="48">
                  <c:v>4308.545408</c:v>
                </c:pt>
                <c:pt idx="49">
                  <c:v>4410.5150890000004</c:v>
                </c:pt>
                <c:pt idx="50">
                  <c:v>4511.3089300000001</c:v>
                </c:pt>
                <c:pt idx="51">
                  <c:v>4610.926931</c:v>
                </c:pt>
                <c:pt idx="52">
                  <c:v>4709.3690920000008</c:v>
                </c:pt>
                <c:pt idx="53">
                  <c:v>4806.6354130000009</c:v>
                </c:pt>
                <c:pt idx="54">
                  <c:v>4902.7258940000011</c:v>
                </c:pt>
                <c:pt idx="55">
                  <c:v>4997.6405350000005</c:v>
                </c:pt>
                <c:pt idx="56">
                  <c:v>5091.3793359999991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42D-4681-81F7-7CC79D61D159}"/>
            </c:ext>
          </c:extLst>
        </c:ser>
        <c:ser>
          <c:idx val="12"/>
          <c:order val="12"/>
          <c:tx>
            <c:strRef>
              <c:f>'Sup. de respostas predição '!$O$58</c:f>
              <c:strCache>
                <c:ptCount val="1"/>
                <c:pt idx="0">
                  <c:v>3150</c:v>
                </c:pt>
              </c:strCache>
            </c:strRef>
          </c:tx>
          <c:spPr>
            <a:solidFill>
              <a:schemeClr val="accent5">
                <a:shade val="79000"/>
              </a:schemeClr>
            </a:solidFill>
            <a:ln/>
            <a:effectLst/>
            <a:sp3d>
              <a:contourClr>
                <a:schemeClr val="accent3">
                  <a:tint val="79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'!$O$59:$O$115</c:f>
              <c:numCache>
                <c:formatCode>General</c:formatCode>
                <c:ptCount val="57"/>
                <c:pt idx="0">
                  <c:v>-1.6336050000008981</c:v>
                </c:pt>
                <c:pt idx="1">
                  <c:v>20.627962999999454</c:v>
                </c:pt>
                <c:pt idx="2">
                  <c:v>46.478558999999223</c:v>
                </c:pt>
                <c:pt idx="3">
                  <c:v>75.918182999999317</c:v>
                </c:pt>
                <c:pt idx="4">
                  <c:v>108.94683499999883</c:v>
                </c:pt>
                <c:pt idx="5">
                  <c:v>145.56451499999912</c:v>
                </c:pt>
                <c:pt idx="6">
                  <c:v>185.77122299999883</c:v>
                </c:pt>
                <c:pt idx="7">
                  <c:v>229.56695899999886</c:v>
                </c:pt>
                <c:pt idx="8">
                  <c:v>276.95172299999922</c:v>
                </c:pt>
                <c:pt idx="9">
                  <c:v>327.925514999999</c:v>
                </c:pt>
                <c:pt idx="10">
                  <c:v>382.4883349999991</c:v>
                </c:pt>
                <c:pt idx="11">
                  <c:v>440.64018299999952</c:v>
                </c:pt>
                <c:pt idx="12">
                  <c:v>502.38105899999891</c:v>
                </c:pt>
                <c:pt idx="13">
                  <c:v>567.71096299999863</c:v>
                </c:pt>
                <c:pt idx="14">
                  <c:v>636.62989499999912</c:v>
                </c:pt>
                <c:pt idx="15">
                  <c:v>709.13785499999904</c:v>
                </c:pt>
                <c:pt idx="16">
                  <c:v>785.23484299999882</c:v>
                </c:pt>
                <c:pt idx="17">
                  <c:v>864.92085899999938</c:v>
                </c:pt>
                <c:pt idx="18">
                  <c:v>948.19590299999936</c:v>
                </c:pt>
                <c:pt idx="19">
                  <c:v>1035.0599749999988</c:v>
                </c:pt>
                <c:pt idx="20">
                  <c:v>1125.5130749999989</c:v>
                </c:pt>
                <c:pt idx="21">
                  <c:v>1219.555202999999</c:v>
                </c:pt>
                <c:pt idx="22">
                  <c:v>1317.1863589999989</c:v>
                </c:pt>
                <c:pt idx="23">
                  <c:v>1418.4065429999991</c:v>
                </c:pt>
                <c:pt idx="24">
                  <c:v>1523.2157549999988</c:v>
                </c:pt>
                <c:pt idx="25">
                  <c:v>1631.6139949999992</c:v>
                </c:pt>
                <c:pt idx="26">
                  <c:v>1743.6012629999989</c:v>
                </c:pt>
                <c:pt idx="27">
                  <c:v>1859.1775589999986</c:v>
                </c:pt>
                <c:pt idx="28">
                  <c:v>1978.3428829999991</c:v>
                </c:pt>
                <c:pt idx="29">
                  <c:v>2101.0972349999993</c:v>
                </c:pt>
                <c:pt idx="30">
                  <c:v>2227.4406149999986</c:v>
                </c:pt>
                <c:pt idx="31">
                  <c:v>2357.3730229999992</c:v>
                </c:pt>
                <c:pt idx="32">
                  <c:v>2490.8944589999992</c:v>
                </c:pt>
                <c:pt idx="33">
                  <c:v>2628.0049229999986</c:v>
                </c:pt>
                <c:pt idx="34">
                  <c:v>2761.9931489999999</c:v>
                </c:pt>
                <c:pt idx="35">
                  <c:v>2880.6075899999996</c:v>
                </c:pt>
                <c:pt idx="36">
                  <c:v>2998.0461909999995</c:v>
                </c:pt>
                <c:pt idx="37">
                  <c:v>3114.3089519999994</c:v>
                </c:pt>
                <c:pt idx="38">
                  <c:v>3229.3958729999995</c:v>
                </c:pt>
                <c:pt idx="39">
                  <c:v>3343.3069539999997</c:v>
                </c:pt>
                <c:pt idx="40">
                  <c:v>3456.042195</c:v>
                </c:pt>
                <c:pt idx="41">
                  <c:v>3567.601596</c:v>
                </c:pt>
                <c:pt idx="42">
                  <c:v>3677.9851570000005</c:v>
                </c:pt>
                <c:pt idx="43">
                  <c:v>3787.1928779999985</c:v>
                </c:pt>
                <c:pt idx="44">
                  <c:v>3895.2247590000006</c:v>
                </c:pt>
                <c:pt idx="45">
                  <c:v>4002.0807999999988</c:v>
                </c:pt>
                <c:pt idx="46">
                  <c:v>4107.7610010000008</c:v>
                </c:pt>
                <c:pt idx="47">
                  <c:v>4212.2653619999992</c:v>
                </c:pt>
                <c:pt idx="48">
                  <c:v>4315.5938829999996</c:v>
                </c:pt>
                <c:pt idx="49">
                  <c:v>4417.7465639999991</c:v>
                </c:pt>
                <c:pt idx="50">
                  <c:v>4518.7234049999997</c:v>
                </c:pt>
                <c:pt idx="51">
                  <c:v>4618.5244059999995</c:v>
                </c:pt>
                <c:pt idx="52">
                  <c:v>4717.1495669999995</c:v>
                </c:pt>
                <c:pt idx="53">
                  <c:v>4814.5988879999995</c:v>
                </c:pt>
                <c:pt idx="54">
                  <c:v>4910.8723689999997</c:v>
                </c:pt>
                <c:pt idx="55">
                  <c:v>5005.97001</c:v>
                </c:pt>
                <c:pt idx="56">
                  <c:v>5099.8918109999986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42D-4681-81F7-7CC79D61D159}"/>
            </c:ext>
          </c:extLst>
        </c:ser>
        <c:ser>
          <c:idx val="13"/>
          <c:order val="13"/>
          <c:tx>
            <c:strRef>
              <c:f>'Sup. de respostas predição '!$P$58</c:f>
              <c:strCache>
                <c:ptCount val="1"/>
                <c:pt idx="0">
                  <c:v>3175</c:v>
                </c:pt>
              </c:strCache>
            </c:strRef>
          </c:tx>
          <c:spPr>
            <a:solidFill>
              <a:schemeClr val="accent5">
                <a:shade val="72000"/>
              </a:schemeClr>
            </a:solidFill>
            <a:ln/>
            <a:effectLst/>
            <a:sp3d>
              <a:contourClr>
                <a:schemeClr val="accent3">
                  <a:tint val="72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'!$P$59:$P$115</c:f>
              <c:numCache>
                <c:formatCode>General</c:formatCode>
                <c:ptCount val="57"/>
                <c:pt idx="0">
                  <c:v>-0.92230500000050597</c:v>
                </c:pt>
                <c:pt idx="1">
                  <c:v>21.431062999999995</c:v>
                </c:pt>
                <c:pt idx="2">
                  <c:v>47.373458999999457</c:v>
                </c:pt>
                <c:pt idx="3">
                  <c:v>76.9048829999997</c:v>
                </c:pt>
                <c:pt idx="4">
                  <c:v>110.02533499999936</c:v>
                </c:pt>
                <c:pt idx="5">
                  <c:v>146.7348149999998</c:v>
                </c:pt>
                <c:pt idx="6">
                  <c:v>187.0333229999992</c:v>
                </c:pt>
                <c:pt idx="7">
                  <c:v>230.92085899999938</c:v>
                </c:pt>
                <c:pt idx="8">
                  <c:v>278.39742299999943</c:v>
                </c:pt>
                <c:pt idx="9">
                  <c:v>329.46301499999936</c:v>
                </c:pt>
                <c:pt idx="10">
                  <c:v>384.11763499999915</c:v>
                </c:pt>
                <c:pt idx="11">
                  <c:v>442.36128299999973</c:v>
                </c:pt>
                <c:pt idx="12">
                  <c:v>504.19395899999972</c:v>
                </c:pt>
                <c:pt idx="13">
                  <c:v>569.61566299999913</c:v>
                </c:pt>
                <c:pt idx="14">
                  <c:v>638.62639499999977</c:v>
                </c:pt>
                <c:pt idx="15">
                  <c:v>711.22615499999938</c:v>
                </c:pt>
                <c:pt idx="16">
                  <c:v>787.41494299999931</c:v>
                </c:pt>
                <c:pt idx="17">
                  <c:v>867.19275899999957</c:v>
                </c:pt>
                <c:pt idx="18">
                  <c:v>950.5596029999997</c:v>
                </c:pt>
                <c:pt idx="19">
                  <c:v>1037.5154749999988</c:v>
                </c:pt>
                <c:pt idx="20">
                  <c:v>1128.0603749999996</c:v>
                </c:pt>
                <c:pt idx="21">
                  <c:v>1222.1943029999998</c:v>
                </c:pt>
                <c:pt idx="22">
                  <c:v>1319.9172589999994</c:v>
                </c:pt>
                <c:pt idx="23">
                  <c:v>1421.2292429999998</c:v>
                </c:pt>
                <c:pt idx="24">
                  <c:v>1526.1302549999991</c:v>
                </c:pt>
                <c:pt idx="25">
                  <c:v>1634.6202949999995</c:v>
                </c:pt>
                <c:pt idx="26">
                  <c:v>1746.6993629999993</c:v>
                </c:pt>
                <c:pt idx="27">
                  <c:v>1862.3674589999991</c:v>
                </c:pt>
                <c:pt idx="28">
                  <c:v>1981.6245829999993</c:v>
                </c:pt>
                <c:pt idx="29">
                  <c:v>2104.4707349999999</c:v>
                </c:pt>
                <c:pt idx="30">
                  <c:v>2230.9059149999994</c:v>
                </c:pt>
                <c:pt idx="31">
                  <c:v>2360.9301229999992</c:v>
                </c:pt>
                <c:pt idx="32">
                  <c:v>2494.5433589999993</c:v>
                </c:pt>
                <c:pt idx="33">
                  <c:v>2631.7456229999989</c:v>
                </c:pt>
                <c:pt idx="34">
                  <c:v>2767.1371240000012</c:v>
                </c:pt>
                <c:pt idx="35">
                  <c:v>2885.9345650000009</c:v>
                </c:pt>
                <c:pt idx="36">
                  <c:v>3003.5561660000003</c:v>
                </c:pt>
                <c:pt idx="37">
                  <c:v>3120.0019270000007</c:v>
                </c:pt>
                <c:pt idx="38">
                  <c:v>3235.2718480000008</c:v>
                </c:pt>
                <c:pt idx="39">
                  <c:v>3349.365929000001</c:v>
                </c:pt>
                <c:pt idx="40">
                  <c:v>3462.2841700000008</c:v>
                </c:pt>
                <c:pt idx="41">
                  <c:v>3574.0265710000008</c:v>
                </c:pt>
                <c:pt idx="42">
                  <c:v>3684.5931320000013</c:v>
                </c:pt>
                <c:pt idx="43">
                  <c:v>3793.9838529999993</c:v>
                </c:pt>
                <c:pt idx="44">
                  <c:v>3902.1987340000014</c:v>
                </c:pt>
                <c:pt idx="45">
                  <c:v>4009.2377749999996</c:v>
                </c:pt>
                <c:pt idx="46">
                  <c:v>4115.1009760000015</c:v>
                </c:pt>
                <c:pt idx="47">
                  <c:v>4219.788337</c:v>
                </c:pt>
                <c:pt idx="48">
                  <c:v>4323.2998580000003</c:v>
                </c:pt>
                <c:pt idx="49">
                  <c:v>4425.6355390000008</c:v>
                </c:pt>
                <c:pt idx="50">
                  <c:v>4526.7953800000005</c:v>
                </c:pt>
                <c:pt idx="51">
                  <c:v>4626.7793810000003</c:v>
                </c:pt>
                <c:pt idx="52">
                  <c:v>4725.5875420000011</c:v>
                </c:pt>
                <c:pt idx="53">
                  <c:v>4823.2198630000003</c:v>
                </c:pt>
                <c:pt idx="54">
                  <c:v>4919.6763440000013</c:v>
                </c:pt>
                <c:pt idx="55">
                  <c:v>5014.9569850000007</c:v>
                </c:pt>
                <c:pt idx="56">
                  <c:v>5109.0617859999993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42D-4681-81F7-7CC79D61D159}"/>
            </c:ext>
          </c:extLst>
        </c:ser>
        <c:ser>
          <c:idx val="14"/>
          <c:order val="14"/>
          <c:tx>
            <c:strRef>
              <c:f>'Sup. de respostas predição '!$Q$58</c:f>
              <c:strCache>
                <c:ptCount val="1"/>
                <c:pt idx="0">
                  <c:v>3200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/>
            <a:effectLst/>
            <a:sp3d>
              <a:contourClr>
                <a:schemeClr val="accent3">
                  <a:tint val="65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'!$Q$59:$Q$115</c:f>
              <c:numCache>
                <c:formatCode>General</c:formatCode>
                <c:ptCount val="57"/>
                <c:pt idx="0">
                  <c:v>0.24524499999961336</c:v>
                </c:pt>
                <c:pt idx="1">
                  <c:v>22.690412999999808</c:v>
                </c:pt>
                <c:pt idx="2">
                  <c:v>48.724608999999418</c:v>
                </c:pt>
                <c:pt idx="3">
                  <c:v>78.34783299999981</c:v>
                </c:pt>
                <c:pt idx="4">
                  <c:v>111.56008499999962</c:v>
                </c:pt>
                <c:pt idx="5">
                  <c:v>148.36136499999975</c:v>
                </c:pt>
                <c:pt idx="6">
                  <c:v>188.7516729999993</c:v>
                </c:pt>
                <c:pt idx="7">
                  <c:v>232.73100899999963</c:v>
                </c:pt>
                <c:pt idx="8">
                  <c:v>280.29937299999983</c:v>
                </c:pt>
                <c:pt idx="9">
                  <c:v>331.45676499999945</c:v>
                </c:pt>
                <c:pt idx="10">
                  <c:v>386.20318499999939</c:v>
                </c:pt>
                <c:pt idx="11">
                  <c:v>444.53863299999966</c:v>
                </c:pt>
                <c:pt idx="12">
                  <c:v>506.4631089999998</c:v>
                </c:pt>
                <c:pt idx="13">
                  <c:v>571.97661299999936</c:v>
                </c:pt>
                <c:pt idx="14">
                  <c:v>641.0791449999997</c:v>
                </c:pt>
                <c:pt idx="15">
                  <c:v>713.77070499999945</c:v>
                </c:pt>
                <c:pt idx="16">
                  <c:v>790.05129299999908</c:v>
                </c:pt>
                <c:pt idx="17">
                  <c:v>869.92090899999994</c:v>
                </c:pt>
                <c:pt idx="18">
                  <c:v>953.37955299999976</c:v>
                </c:pt>
                <c:pt idx="19">
                  <c:v>1040.427224999999</c:v>
                </c:pt>
                <c:pt idx="20">
                  <c:v>1131.0639249999995</c:v>
                </c:pt>
                <c:pt idx="21">
                  <c:v>1225.2896529999998</c:v>
                </c:pt>
                <c:pt idx="22">
                  <c:v>1323.1044089999996</c:v>
                </c:pt>
                <c:pt idx="23">
                  <c:v>1424.5081929999997</c:v>
                </c:pt>
                <c:pt idx="24">
                  <c:v>1529.5010049999992</c:v>
                </c:pt>
                <c:pt idx="25">
                  <c:v>1638.0828449999995</c:v>
                </c:pt>
                <c:pt idx="26">
                  <c:v>1750.2537129999996</c:v>
                </c:pt>
                <c:pt idx="27">
                  <c:v>1866.0136089999992</c:v>
                </c:pt>
                <c:pt idx="28">
                  <c:v>1985.3625329999995</c:v>
                </c:pt>
                <c:pt idx="29">
                  <c:v>2108.3004849999998</c:v>
                </c:pt>
                <c:pt idx="30">
                  <c:v>2234.8274649999994</c:v>
                </c:pt>
                <c:pt idx="31">
                  <c:v>2364.9434729999994</c:v>
                </c:pt>
                <c:pt idx="32">
                  <c:v>2498.6485089999996</c:v>
                </c:pt>
                <c:pt idx="33">
                  <c:v>2635.9425729999994</c:v>
                </c:pt>
                <c:pt idx="34">
                  <c:v>2772.938599000001</c:v>
                </c:pt>
                <c:pt idx="35">
                  <c:v>2891.9190400000007</c:v>
                </c:pt>
                <c:pt idx="36">
                  <c:v>3009.723641</c:v>
                </c:pt>
                <c:pt idx="37">
                  <c:v>3126.3524020000004</c:v>
                </c:pt>
                <c:pt idx="38">
                  <c:v>3241.8053230000005</c:v>
                </c:pt>
                <c:pt idx="39">
                  <c:v>3356.0824040000007</c:v>
                </c:pt>
                <c:pt idx="40">
                  <c:v>3469.1836450000005</c:v>
                </c:pt>
                <c:pt idx="41">
                  <c:v>3581.1090460000005</c:v>
                </c:pt>
                <c:pt idx="42">
                  <c:v>3691.858607000001</c:v>
                </c:pt>
                <c:pt idx="43">
                  <c:v>3801.432327999999</c:v>
                </c:pt>
                <c:pt idx="44">
                  <c:v>3909.8302090000011</c:v>
                </c:pt>
                <c:pt idx="45">
                  <c:v>4017.0522499999993</c:v>
                </c:pt>
                <c:pt idx="46">
                  <c:v>4123.0984510000017</c:v>
                </c:pt>
                <c:pt idx="47">
                  <c:v>4227.9688119999992</c:v>
                </c:pt>
                <c:pt idx="48">
                  <c:v>4331.6633329999995</c:v>
                </c:pt>
                <c:pt idx="49">
                  <c:v>4434.182014</c:v>
                </c:pt>
                <c:pt idx="50">
                  <c:v>4535.5248549999997</c:v>
                </c:pt>
                <c:pt idx="51">
                  <c:v>4635.6918560000004</c:v>
                </c:pt>
                <c:pt idx="52">
                  <c:v>4734.6830170000003</c:v>
                </c:pt>
                <c:pt idx="53">
                  <c:v>4832.4983380000003</c:v>
                </c:pt>
                <c:pt idx="54">
                  <c:v>4929.1378190000005</c:v>
                </c:pt>
                <c:pt idx="55">
                  <c:v>5024.6014600000008</c:v>
                </c:pt>
                <c:pt idx="56">
                  <c:v>5118.8892609999984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42D-4681-81F7-7CC79D61D159}"/>
            </c:ext>
          </c:extLst>
        </c:ser>
        <c:ser>
          <c:idx val="15"/>
          <c:order val="15"/>
          <c:tx>
            <c:strRef>
              <c:f>'Sup. de respostas predição '!$R$58</c:f>
              <c:strCache>
                <c:ptCount val="1"/>
                <c:pt idx="0">
                  <c:v>3225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/>
            <a:effectLst/>
            <a:sp3d>
              <a:contourClr>
                <a:schemeClr val="accent3">
                  <a:tint val="58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'!$R$59:$R$115</c:f>
              <c:numCache>
                <c:formatCode>General</c:formatCode>
                <c:ptCount val="57"/>
                <c:pt idx="0">
                  <c:v>1.8690449999994598</c:v>
                </c:pt>
                <c:pt idx="1">
                  <c:v>24.406012999999803</c:v>
                </c:pt>
                <c:pt idx="2">
                  <c:v>50.532008999999562</c:v>
                </c:pt>
                <c:pt idx="3">
                  <c:v>80.247032999999647</c:v>
                </c:pt>
                <c:pt idx="4">
                  <c:v>113.5510849999996</c:v>
                </c:pt>
                <c:pt idx="5">
                  <c:v>150.44416499999943</c:v>
                </c:pt>
                <c:pt idx="6">
                  <c:v>190.92627299999913</c:v>
                </c:pt>
                <c:pt idx="7">
                  <c:v>234.99740899999915</c:v>
                </c:pt>
                <c:pt idx="8">
                  <c:v>282.6575729999995</c:v>
                </c:pt>
                <c:pt idx="9">
                  <c:v>333.90676499999927</c:v>
                </c:pt>
                <c:pt idx="10">
                  <c:v>388.74498499999936</c:v>
                </c:pt>
                <c:pt idx="11">
                  <c:v>447.17223299999978</c:v>
                </c:pt>
                <c:pt idx="12">
                  <c:v>509.18850899999961</c:v>
                </c:pt>
                <c:pt idx="13">
                  <c:v>574.79381299999932</c:v>
                </c:pt>
                <c:pt idx="14">
                  <c:v>643.98814499999935</c:v>
                </c:pt>
                <c:pt idx="15">
                  <c:v>716.77150499999925</c:v>
                </c:pt>
                <c:pt idx="16">
                  <c:v>793.14389299999903</c:v>
                </c:pt>
                <c:pt idx="17">
                  <c:v>873.10530899999958</c:v>
                </c:pt>
                <c:pt idx="18">
                  <c:v>956.65575299999955</c:v>
                </c:pt>
                <c:pt idx="19">
                  <c:v>1043.7952249999989</c:v>
                </c:pt>
                <c:pt idx="20">
                  <c:v>1134.5237249999996</c:v>
                </c:pt>
                <c:pt idx="21">
                  <c:v>1228.8412529999996</c:v>
                </c:pt>
                <c:pt idx="22">
                  <c:v>1326.7478089999995</c:v>
                </c:pt>
                <c:pt idx="23">
                  <c:v>1428.2433929999997</c:v>
                </c:pt>
                <c:pt idx="24">
                  <c:v>1533.3280049999994</c:v>
                </c:pt>
                <c:pt idx="25">
                  <c:v>1642.0016449999994</c:v>
                </c:pt>
                <c:pt idx="26">
                  <c:v>1754.2643129999992</c:v>
                </c:pt>
                <c:pt idx="27">
                  <c:v>1870.1160089999989</c:v>
                </c:pt>
                <c:pt idx="28">
                  <c:v>1989.5567329999994</c:v>
                </c:pt>
                <c:pt idx="29">
                  <c:v>2112.5864849999998</c:v>
                </c:pt>
                <c:pt idx="30">
                  <c:v>2239.2052649999996</c:v>
                </c:pt>
                <c:pt idx="31">
                  <c:v>2369.4130729999993</c:v>
                </c:pt>
                <c:pt idx="32">
                  <c:v>2503.2099089999992</c:v>
                </c:pt>
                <c:pt idx="33">
                  <c:v>2640.5957729999991</c:v>
                </c:pt>
                <c:pt idx="34">
                  <c:v>2779.3975740000005</c:v>
                </c:pt>
                <c:pt idx="35">
                  <c:v>2898.5610150000002</c:v>
                </c:pt>
                <c:pt idx="36">
                  <c:v>3016.5486159999996</c:v>
                </c:pt>
                <c:pt idx="37">
                  <c:v>3133.360377</c:v>
                </c:pt>
                <c:pt idx="38">
                  <c:v>3248.996298</c:v>
                </c:pt>
                <c:pt idx="39">
                  <c:v>3363.4563790000002</c:v>
                </c:pt>
                <c:pt idx="40">
                  <c:v>3476.7406200000005</c:v>
                </c:pt>
                <c:pt idx="41">
                  <c:v>3588.849021</c:v>
                </c:pt>
                <c:pt idx="42">
                  <c:v>3699.7815820000005</c:v>
                </c:pt>
                <c:pt idx="43">
                  <c:v>3809.5383029999989</c:v>
                </c:pt>
                <c:pt idx="44">
                  <c:v>3918.119184000001</c:v>
                </c:pt>
                <c:pt idx="45">
                  <c:v>4025.5242249999992</c:v>
                </c:pt>
                <c:pt idx="46">
                  <c:v>4131.7534260000011</c:v>
                </c:pt>
                <c:pt idx="47">
                  <c:v>4236.8067869999995</c:v>
                </c:pt>
                <c:pt idx="48">
                  <c:v>4340.6843079999999</c:v>
                </c:pt>
                <c:pt idx="49">
                  <c:v>4443.3859890000003</c:v>
                </c:pt>
                <c:pt idx="50">
                  <c:v>4544.9118299999991</c:v>
                </c:pt>
                <c:pt idx="51">
                  <c:v>4645.2618309999998</c:v>
                </c:pt>
                <c:pt idx="52">
                  <c:v>4744.4359919999997</c:v>
                </c:pt>
                <c:pt idx="53">
                  <c:v>4842.4343129999997</c:v>
                </c:pt>
                <c:pt idx="54">
                  <c:v>4939.2567940000008</c:v>
                </c:pt>
                <c:pt idx="55">
                  <c:v>5034.9034350000002</c:v>
                </c:pt>
                <c:pt idx="56">
                  <c:v>5129.3742359999987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42D-4681-81F7-7CC79D61D159}"/>
            </c:ext>
          </c:extLst>
        </c:ser>
        <c:ser>
          <c:idx val="16"/>
          <c:order val="16"/>
          <c:tx>
            <c:strRef>
              <c:f>'Sup. de respostas predição '!$S$58</c:f>
              <c:strCache>
                <c:ptCount val="1"/>
                <c:pt idx="0">
                  <c:v>3250</c:v>
                </c:pt>
              </c:strCache>
            </c:strRef>
          </c:tx>
          <c:spPr>
            <a:solidFill>
              <a:schemeClr val="accent5">
                <a:shade val="51000"/>
              </a:schemeClr>
            </a:solidFill>
            <a:ln/>
            <a:effectLst/>
            <a:sp3d>
              <a:contourClr>
                <a:schemeClr val="accent3">
                  <a:tint val="51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'!$S$59:$S$115</c:f>
              <c:numCache>
                <c:formatCode>General</c:formatCode>
                <c:ptCount val="57"/>
                <c:pt idx="0">
                  <c:v>3.949094999999943</c:v>
                </c:pt>
                <c:pt idx="1">
                  <c:v>26.577863000000434</c:v>
                </c:pt>
                <c:pt idx="2">
                  <c:v>52.795658999999887</c:v>
                </c:pt>
                <c:pt idx="3">
                  <c:v>82.60248300000012</c:v>
                </c:pt>
                <c:pt idx="4">
                  <c:v>115.99833499999977</c:v>
                </c:pt>
                <c:pt idx="5">
                  <c:v>152.9832150000002</c:v>
                </c:pt>
                <c:pt idx="6">
                  <c:v>193.55712299999959</c:v>
                </c:pt>
                <c:pt idx="7">
                  <c:v>237.72005899999976</c:v>
                </c:pt>
                <c:pt idx="8">
                  <c:v>285.47202300000026</c:v>
                </c:pt>
                <c:pt idx="9">
                  <c:v>336.81301499999972</c:v>
                </c:pt>
                <c:pt idx="10">
                  <c:v>391.74303499999996</c:v>
                </c:pt>
                <c:pt idx="11">
                  <c:v>450.26208300000008</c:v>
                </c:pt>
                <c:pt idx="12">
                  <c:v>512.37015900000006</c:v>
                </c:pt>
                <c:pt idx="13">
                  <c:v>578.06726299999946</c:v>
                </c:pt>
                <c:pt idx="14">
                  <c:v>647.35339500000009</c:v>
                </c:pt>
                <c:pt idx="15">
                  <c:v>720.22855499999969</c:v>
                </c:pt>
                <c:pt idx="16">
                  <c:v>796.69274299999961</c:v>
                </c:pt>
                <c:pt idx="17">
                  <c:v>876.74595900000031</c:v>
                </c:pt>
                <c:pt idx="18">
                  <c:v>960.38820299999998</c:v>
                </c:pt>
                <c:pt idx="19">
                  <c:v>1047.6194749999995</c:v>
                </c:pt>
                <c:pt idx="20">
                  <c:v>1138.4397749999998</c:v>
                </c:pt>
                <c:pt idx="21">
                  <c:v>1232.849103</c:v>
                </c:pt>
                <c:pt idx="22">
                  <c:v>1330.8474589999996</c:v>
                </c:pt>
                <c:pt idx="23">
                  <c:v>1432.434843</c:v>
                </c:pt>
                <c:pt idx="24">
                  <c:v>1537.6112549999998</c:v>
                </c:pt>
                <c:pt idx="25">
                  <c:v>1646.3766949999999</c:v>
                </c:pt>
                <c:pt idx="26">
                  <c:v>1758.7311629999999</c:v>
                </c:pt>
                <c:pt idx="27">
                  <c:v>1874.6746589999993</c:v>
                </c:pt>
                <c:pt idx="28">
                  <c:v>1994.207183</c:v>
                </c:pt>
                <c:pt idx="29">
                  <c:v>2117.3287350000001</c:v>
                </c:pt>
                <c:pt idx="30">
                  <c:v>2244.039315</c:v>
                </c:pt>
                <c:pt idx="31">
                  <c:v>2374.3389229999998</c:v>
                </c:pt>
                <c:pt idx="32">
                  <c:v>2508.2275589999999</c:v>
                </c:pt>
                <c:pt idx="33">
                  <c:v>2645.7052229999995</c:v>
                </c:pt>
                <c:pt idx="34">
                  <c:v>2786.5140490000017</c:v>
                </c:pt>
                <c:pt idx="35">
                  <c:v>2905.8604900000014</c:v>
                </c:pt>
                <c:pt idx="36">
                  <c:v>3024.0310910000007</c:v>
                </c:pt>
                <c:pt idx="37">
                  <c:v>3141.0258520000011</c:v>
                </c:pt>
                <c:pt idx="38">
                  <c:v>3256.8447730000012</c:v>
                </c:pt>
                <c:pt idx="39">
                  <c:v>3371.4878540000013</c:v>
                </c:pt>
                <c:pt idx="40">
                  <c:v>3484.9550950000012</c:v>
                </c:pt>
                <c:pt idx="41">
                  <c:v>3597.2464960000011</c:v>
                </c:pt>
                <c:pt idx="42">
                  <c:v>3708.3620570000016</c:v>
                </c:pt>
                <c:pt idx="43">
                  <c:v>3818.3017779999996</c:v>
                </c:pt>
                <c:pt idx="44">
                  <c:v>3927.0656590000017</c:v>
                </c:pt>
                <c:pt idx="45">
                  <c:v>4034.6536999999998</c:v>
                </c:pt>
                <c:pt idx="46">
                  <c:v>4141.0659010000018</c:v>
                </c:pt>
                <c:pt idx="47">
                  <c:v>4246.3022620000002</c:v>
                </c:pt>
                <c:pt idx="48">
                  <c:v>4350.3627830000005</c:v>
                </c:pt>
                <c:pt idx="49">
                  <c:v>4453.2474640000009</c:v>
                </c:pt>
                <c:pt idx="50">
                  <c:v>4554.9563050000006</c:v>
                </c:pt>
                <c:pt idx="51">
                  <c:v>4655.4893060000013</c:v>
                </c:pt>
                <c:pt idx="52">
                  <c:v>4754.8464670000012</c:v>
                </c:pt>
                <c:pt idx="53">
                  <c:v>4853.0277880000012</c:v>
                </c:pt>
                <c:pt idx="54">
                  <c:v>4950.0332690000014</c:v>
                </c:pt>
                <c:pt idx="55">
                  <c:v>5045.8629100000016</c:v>
                </c:pt>
                <c:pt idx="56">
                  <c:v>5140.5167110000002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42D-4681-81F7-7CC79D61D159}"/>
            </c:ext>
          </c:extLst>
        </c:ser>
        <c:ser>
          <c:idx val="17"/>
          <c:order val="17"/>
          <c:tx>
            <c:strRef>
              <c:f>'Sup. de respostas predição '!$T$58</c:f>
              <c:strCache>
                <c:ptCount val="1"/>
                <c:pt idx="0">
                  <c:v>3275</c:v>
                </c:pt>
              </c:strCache>
            </c:strRef>
          </c:tx>
          <c:spPr>
            <a:solidFill>
              <a:schemeClr val="accent5">
                <a:shade val="44000"/>
              </a:schemeClr>
            </a:solidFill>
            <a:ln/>
            <a:effectLst/>
            <a:sp3d>
              <a:contourClr>
                <a:schemeClr val="accent3">
                  <a:tint val="44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'!$T$59:$T$115</c:f>
              <c:numCache>
                <c:formatCode>General</c:formatCode>
                <c:ptCount val="57"/>
                <c:pt idx="0">
                  <c:v>6.4853949999996985</c:v>
                </c:pt>
                <c:pt idx="1">
                  <c:v>29.205962999999883</c:v>
                </c:pt>
                <c:pt idx="2">
                  <c:v>55.515558999999485</c:v>
                </c:pt>
                <c:pt idx="3">
                  <c:v>85.414182999999866</c:v>
                </c:pt>
                <c:pt idx="4">
                  <c:v>118.90183499999966</c:v>
                </c:pt>
                <c:pt idx="5">
                  <c:v>155.97851499999979</c:v>
                </c:pt>
                <c:pt idx="6">
                  <c:v>196.64422299999933</c:v>
                </c:pt>
                <c:pt idx="7">
                  <c:v>240.89895899999965</c:v>
                </c:pt>
                <c:pt idx="8">
                  <c:v>288.74272299999984</c:v>
                </c:pt>
                <c:pt idx="9">
                  <c:v>340.17551499999945</c:v>
                </c:pt>
                <c:pt idx="10">
                  <c:v>395.19733499999938</c:v>
                </c:pt>
                <c:pt idx="11">
                  <c:v>453.8081830000001</c:v>
                </c:pt>
                <c:pt idx="12">
                  <c:v>516.00805899999978</c:v>
                </c:pt>
                <c:pt idx="13">
                  <c:v>581.79696299999932</c:v>
                </c:pt>
                <c:pt idx="14">
                  <c:v>651.17489499999965</c:v>
                </c:pt>
                <c:pt idx="15">
                  <c:v>724.14185499999985</c:v>
                </c:pt>
                <c:pt idx="16">
                  <c:v>800.69784299999947</c:v>
                </c:pt>
                <c:pt idx="17">
                  <c:v>880.84285899999986</c:v>
                </c:pt>
                <c:pt idx="18">
                  <c:v>964.57690299999967</c:v>
                </c:pt>
                <c:pt idx="19">
                  <c:v>1051.8999749999994</c:v>
                </c:pt>
                <c:pt idx="20">
                  <c:v>1142.8120749999998</c:v>
                </c:pt>
                <c:pt idx="21">
                  <c:v>1237.3132029999997</c:v>
                </c:pt>
                <c:pt idx="22">
                  <c:v>1335.4033589999995</c:v>
                </c:pt>
                <c:pt idx="23">
                  <c:v>1437.082543</c:v>
                </c:pt>
                <c:pt idx="24">
                  <c:v>1542.3507549999995</c:v>
                </c:pt>
                <c:pt idx="25">
                  <c:v>1651.2079949999998</c:v>
                </c:pt>
                <c:pt idx="26">
                  <c:v>1763.6542629999994</c:v>
                </c:pt>
                <c:pt idx="27">
                  <c:v>1879.6895589999992</c:v>
                </c:pt>
                <c:pt idx="28">
                  <c:v>1999.3138829999998</c:v>
                </c:pt>
                <c:pt idx="29">
                  <c:v>2122.5272349999996</c:v>
                </c:pt>
                <c:pt idx="30">
                  <c:v>2249.3296149999996</c:v>
                </c:pt>
                <c:pt idx="31">
                  <c:v>2379.7210229999996</c:v>
                </c:pt>
                <c:pt idx="32">
                  <c:v>2513.7014589999999</c:v>
                </c:pt>
                <c:pt idx="33">
                  <c:v>2651.2709229999991</c:v>
                </c:pt>
                <c:pt idx="34">
                  <c:v>2794.2880240000009</c:v>
                </c:pt>
                <c:pt idx="35">
                  <c:v>2913.8174650000005</c:v>
                </c:pt>
                <c:pt idx="36">
                  <c:v>3032.1710659999999</c:v>
                </c:pt>
                <c:pt idx="37">
                  <c:v>3149.3488270000007</c:v>
                </c:pt>
                <c:pt idx="38">
                  <c:v>3265.3507480000007</c:v>
                </c:pt>
                <c:pt idx="39">
                  <c:v>3380.1768290000009</c:v>
                </c:pt>
                <c:pt idx="40">
                  <c:v>3493.8270700000007</c:v>
                </c:pt>
                <c:pt idx="41">
                  <c:v>3606.3014710000007</c:v>
                </c:pt>
                <c:pt idx="42">
                  <c:v>3717.6000320000012</c:v>
                </c:pt>
                <c:pt idx="43">
                  <c:v>3827.7227529999991</c:v>
                </c:pt>
                <c:pt idx="44">
                  <c:v>3936.6696340000012</c:v>
                </c:pt>
                <c:pt idx="45">
                  <c:v>4044.4406749999994</c:v>
                </c:pt>
                <c:pt idx="46">
                  <c:v>4151.0358760000017</c:v>
                </c:pt>
                <c:pt idx="47">
                  <c:v>4256.4552370000001</c:v>
                </c:pt>
                <c:pt idx="48">
                  <c:v>4360.6987579999995</c:v>
                </c:pt>
                <c:pt idx="49">
                  <c:v>4463.766439</c:v>
                </c:pt>
                <c:pt idx="50">
                  <c:v>4565.6582799999996</c:v>
                </c:pt>
                <c:pt idx="51">
                  <c:v>4666.3742810000003</c:v>
                </c:pt>
                <c:pt idx="52">
                  <c:v>4765.9144420000011</c:v>
                </c:pt>
                <c:pt idx="53">
                  <c:v>4864.2787630000003</c:v>
                </c:pt>
                <c:pt idx="54">
                  <c:v>4961.4672440000004</c:v>
                </c:pt>
                <c:pt idx="55">
                  <c:v>5057.4798850000006</c:v>
                </c:pt>
                <c:pt idx="56">
                  <c:v>5152.3166859999992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A42D-4681-81F7-7CC79D61D159}"/>
            </c:ext>
          </c:extLst>
        </c:ser>
        <c:ser>
          <c:idx val="18"/>
          <c:order val="18"/>
          <c:tx>
            <c:strRef>
              <c:f>'Sup. de respostas predição '!$U$58</c:f>
              <c:strCache>
                <c:ptCount val="1"/>
                <c:pt idx="0">
                  <c:v>3300</c:v>
                </c:pt>
              </c:strCache>
            </c:strRef>
          </c:tx>
          <c:spPr>
            <a:solidFill>
              <a:schemeClr val="accent5">
                <a:shade val="37000"/>
              </a:schemeClr>
            </a:solidFill>
            <a:ln/>
            <a:effectLst/>
            <a:sp3d>
              <a:contourClr>
                <a:schemeClr val="accent3">
                  <a:tint val="37000"/>
                  <a:shade val="95000"/>
                </a:schemeClr>
              </a:contourClr>
            </a:sp3d>
          </c:spPr>
          <c:cat>
            <c:numRef>
              <c:f>'Sup. de respostas predição '!$B$59:$B$115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'!$U$59:$U$115</c:f>
              <c:numCache>
                <c:formatCode>General</c:formatCode>
                <c:ptCount val="57"/>
                <c:pt idx="0">
                  <c:v>9.4779450000000907</c:v>
                </c:pt>
                <c:pt idx="1">
                  <c:v>32.290313000000424</c:v>
                </c:pt>
                <c:pt idx="2">
                  <c:v>58.691709000000174</c:v>
                </c:pt>
                <c:pt idx="3">
                  <c:v>88.682133000000249</c:v>
                </c:pt>
                <c:pt idx="4">
                  <c:v>122.2615850000002</c:v>
                </c:pt>
                <c:pt idx="5">
                  <c:v>159.43006500000047</c:v>
                </c:pt>
                <c:pt idx="6">
                  <c:v>200.1875729999997</c:v>
                </c:pt>
                <c:pt idx="7">
                  <c:v>244.53410899999972</c:v>
                </c:pt>
                <c:pt idx="8">
                  <c:v>292.46967300000006</c:v>
                </c:pt>
                <c:pt idx="9">
                  <c:v>343.99426499999981</c:v>
                </c:pt>
                <c:pt idx="10">
                  <c:v>399.1078849999999</c:v>
                </c:pt>
                <c:pt idx="11">
                  <c:v>457.81053300000031</c:v>
                </c:pt>
                <c:pt idx="12">
                  <c:v>520.10220900000013</c:v>
                </c:pt>
                <c:pt idx="13">
                  <c:v>585.98291299999983</c:v>
                </c:pt>
                <c:pt idx="14">
                  <c:v>655.4526450000003</c:v>
                </c:pt>
                <c:pt idx="15">
                  <c:v>728.5114050000002</c:v>
                </c:pt>
                <c:pt idx="16">
                  <c:v>805.15919299999996</c:v>
                </c:pt>
                <c:pt idx="17">
                  <c:v>885.3960090000005</c:v>
                </c:pt>
                <c:pt idx="18">
                  <c:v>969.22185300000001</c:v>
                </c:pt>
                <c:pt idx="19">
                  <c:v>1056.6367249999994</c:v>
                </c:pt>
                <c:pt idx="20">
                  <c:v>1147.640625</c:v>
                </c:pt>
                <c:pt idx="21">
                  <c:v>1242.233553</c:v>
                </c:pt>
                <c:pt idx="22">
                  <c:v>1340.4155089999999</c:v>
                </c:pt>
                <c:pt idx="23">
                  <c:v>1442.1864930000002</c:v>
                </c:pt>
                <c:pt idx="24">
                  <c:v>1547.5465049999998</c:v>
                </c:pt>
                <c:pt idx="25">
                  <c:v>1656.4955450000002</c:v>
                </c:pt>
                <c:pt idx="26">
                  <c:v>1769.0336130000001</c:v>
                </c:pt>
                <c:pt idx="27">
                  <c:v>1885.1607089999998</c:v>
                </c:pt>
                <c:pt idx="28">
                  <c:v>2004.876833</c:v>
                </c:pt>
                <c:pt idx="29">
                  <c:v>2128.1819850000002</c:v>
                </c:pt>
                <c:pt idx="30">
                  <c:v>2255.0761649999995</c:v>
                </c:pt>
                <c:pt idx="31">
                  <c:v>2385.5593730000001</c:v>
                </c:pt>
                <c:pt idx="32">
                  <c:v>2519.631609</c:v>
                </c:pt>
                <c:pt idx="33">
                  <c:v>2657.2928729999994</c:v>
                </c:pt>
                <c:pt idx="34">
                  <c:v>2802.7194990000007</c:v>
                </c:pt>
                <c:pt idx="35">
                  <c:v>2922.4319400000004</c:v>
                </c:pt>
                <c:pt idx="36">
                  <c:v>3040.9685409999997</c:v>
                </c:pt>
                <c:pt idx="37">
                  <c:v>3158.3293020000001</c:v>
                </c:pt>
                <c:pt idx="38">
                  <c:v>3274.5142230000001</c:v>
                </c:pt>
                <c:pt idx="39">
                  <c:v>3389.5233040000003</c:v>
                </c:pt>
                <c:pt idx="40">
                  <c:v>3503.3565450000006</c:v>
                </c:pt>
                <c:pt idx="41">
                  <c:v>3616.013946</c:v>
                </c:pt>
                <c:pt idx="42">
                  <c:v>3727.4955070000005</c:v>
                </c:pt>
                <c:pt idx="43">
                  <c:v>3837.8012279999984</c:v>
                </c:pt>
                <c:pt idx="44">
                  <c:v>3946.931109000001</c:v>
                </c:pt>
                <c:pt idx="45">
                  <c:v>4054.8851499999992</c:v>
                </c:pt>
                <c:pt idx="46">
                  <c:v>4161.6633510000011</c:v>
                </c:pt>
                <c:pt idx="47">
                  <c:v>4267.2657119999994</c:v>
                </c:pt>
                <c:pt idx="48">
                  <c:v>4371.6922329999998</c:v>
                </c:pt>
                <c:pt idx="49">
                  <c:v>4474.9429140000002</c:v>
                </c:pt>
                <c:pt idx="50">
                  <c:v>4577.0177549999999</c:v>
                </c:pt>
                <c:pt idx="51">
                  <c:v>4677.9167559999996</c:v>
                </c:pt>
                <c:pt idx="52">
                  <c:v>4777.6399170000004</c:v>
                </c:pt>
                <c:pt idx="53">
                  <c:v>4876.1872380000004</c:v>
                </c:pt>
                <c:pt idx="54">
                  <c:v>4973.5587190000006</c:v>
                </c:pt>
                <c:pt idx="55">
                  <c:v>5069.7543600000008</c:v>
                </c:pt>
                <c:pt idx="56">
                  <c:v>5164.7741609999985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A42D-4681-81F7-7CC79D61D159}"/>
            </c:ext>
          </c:extLst>
        </c:ser>
        <c:bandFmts>
          <c:bandFmt>
            <c:idx val="0"/>
            <c:spPr>
              <a:solidFill>
                <a:schemeClr val="accent5">
                  <a:tint val="48000"/>
                </a:schemeClr>
              </a:solidFill>
              <a:ln/>
              <a:effectLst/>
              <a:sp3d>
                <a:contourClr>
                  <a:schemeClr val="accent3">
                    <a:shade val="45000"/>
                    <a:shade val="95000"/>
                  </a:schemeClr>
                </a:contourClr>
              </a:sp3d>
            </c:spPr>
          </c:bandFmt>
          <c:bandFmt>
            <c:idx val="1"/>
            <c:spPr>
              <a:solidFill>
                <a:schemeClr val="accent5">
                  <a:tint val="65000"/>
                </a:schemeClr>
              </a:solidFill>
              <a:ln/>
              <a:effectLst/>
              <a:sp3d>
                <a:contourClr>
                  <a:schemeClr val="accent3">
                    <a:shade val="61000"/>
                    <a:shade val="95000"/>
                  </a:schemeClr>
                </a:contourClr>
              </a:sp3d>
            </c:spPr>
          </c:bandFmt>
          <c:bandFmt>
            <c:idx val="2"/>
            <c:spPr>
              <a:solidFill>
                <a:schemeClr val="accent5">
                  <a:tint val="83000"/>
                </a:schemeClr>
              </a:solidFill>
              <a:ln/>
              <a:effectLst/>
              <a:sp3d>
                <a:contourClr>
                  <a:schemeClr val="accent3">
                    <a:shade val="76000"/>
                    <a:shade val="95000"/>
                  </a:schemeClr>
                </a:contourClr>
              </a:sp3d>
            </c:spPr>
          </c:bandFmt>
          <c:bandFmt>
            <c:idx val="3"/>
            <c:spPr>
              <a:solidFill>
                <a:schemeClr val="accent5"/>
              </a:solidFill>
              <a:ln/>
              <a:effectLst/>
              <a:sp3d>
                <a:contourClr>
                  <a:schemeClr val="accent3">
                    <a:shade val="92000"/>
                    <a:shade val="95000"/>
                  </a:schemeClr>
                </a:contourClr>
              </a:sp3d>
            </c:spPr>
          </c:bandFmt>
          <c:bandFmt>
            <c:idx val="4"/>
            <c:spPr>
              <a:solidFill>
                <a:schemeClr val="accent5">
                  <a:shade val="82000"/>
                </a:schemeClr>
              </a:solidFill>
              <a:ln/>
              <a:effectLst/>
              <a:sp3d>
                <a:contourClr>
                  <a:schemeClr val="accent3">
                    <a:tint val="93000"/>
                    <a:shade val="95000"/>
                  </a:schemeClr>
                </a:contourClr>
              </a:sp3d>
            </c:spPr>
          </c:bandFmt>
          <c:bandFmt>
            <c:idx val="5"/>
            <c:spPr>
              <a:solidFill>
                <a:schemeClr val="accent5">
                  <a:shade val="65000"/>
                </a:schemeClr>
              </a:solidFill>
              <a:ln/>
              <a:effectLst/>
              <a:sp3d>
                <a:contourClr>
                  <a:schemeClr val="accent3">
                    <a:tint val="77000"/>
                    <a:shade val="95000"/>
                  </a:schemeClr>
                </a:contourClr>
              </a:sp3d>
            </c:spPr>
          </c:bandFmt>
          <c:bandFmt>
            <c:idx val="6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62000"/>
                    <a:shade val="95000"/>
                  </a:schemeClr>
                </a:contourClr>
              </a:sp3d>
            </c:spPr>
          </c:bandFmt>
          <c:bandFmt>
            <c:idx val="7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46000"/>
                    <a:shade val="95000"/>
                  </a:schemeClr>
                </a:contourClr>
              </a:sp3d>
            </c:spPr>
          </c:bandFmt>
          <c:bandFmt>
            <c:idx val="8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30000"/>
                    <a:shade val="95000"/>
                  </a:schemeClr>
                </a:contourClr>
              </a:sp3d>
            </c:spPr>
          </c:bandFmt>
          <c:bandFmt>
            <c:idx val="9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15000"/>
                    <a:shade val="95000"/>
                  </a:schemeClr>
                </a:contourClr>
              </a:sp3d>
            </c:spPr>
          </c:bandFmt>
          <c:bandFmt>
            <c:idx val="10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99000"/>
                    <a:shade val="95000"/>
                  </a:schemeClr>
                </a:contourClr>
              </a:sp3d>
            </c:spPr>
          </c:bandFmt>
          <c:bandFmt>
            <c:idx val="11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84000"/>
                    <a:shade val="95000"/>
                  </a:schemeClr>
                </a:contourClr>
              </a:sp3d>
            </c:spPr>
          </c:bandFmt>
          <c:bandFmt>
            <c:idx val="12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68000"/>
                    <a:shade val="95000"/>
                  </a:schemeClr>
                </a:contourClr>
              </a:sp3d>
            </c:spPr>
          </c:bandFmt>
          <c:bandFmt>
            <c:idx val="13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53000"/>
                    <a:shade val="95000"/>
                  </a:schemeClr>
                </a:contourClr>
              </a:sp3d>
            </c:spPr>
          </c:bandFmt>
          <c:bandFmt>
            <c:idx val="14"/>
            <c:spPr>
              <a:solidFill>
                <a:schemeClr val="accent5">
                  <a:shade val="47000"/>
                </a:schemeClr>
              </a:solidFill>
              <a:ln/>
              <a:effectLst/>
              <a:sp3d>
                <a:contourClr>
                  <a:schemeClr val="accent3">
                    <a:tint val="37000"/>
                    <a:shade val="95000"/>
                  </a:schemeClr>
                </a:contourClr>
              </a:sp3d>
            </c:spPr>
          </c:bandFmt>
        </c:bandFmts>
        <c:axId val="44192896"/>
        <c:axId val="44194816"/>
        <c:axId val="43096256"/>
      </c:surface3DChart>
      <c:catAx>
        <c:axId val="44192896"/>
        <c:scaling>
          <c:orientation val="minMax"/>
        </c:scaling>
        <c:delete val="0"/>
        <c:axPos val="b"/>
        <c:title>
          <c:tx>
            <c:rich>
              <a:bodyPr rot="-540000" spcFirstLastPara="1" vertOverflow="ellipsis" vert="horz" wrap="square" anchor="ctr" anchorCtr="1"/>
              <a:lstStyle/>
              <a:p>
                <a:pPr>
                  <a:defRPr sz="1800" b="1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tx1"/>
                    </a:solidFill>
                  </a:rPr>
                  <a:t>Dias</a:t>
                </a:r>
              </a:p>
            </c:rich>
          </c:tx>
          <c:layout>
            <c:manualLayout>
              <c:xMode val="edge"/>
              <c:yMode val="edge"/>
              <c:x val="0.64835170609606996"/>
              <c:y val="0.7447867111135202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194816"/>
        <c:crosses val="autoZero"/>
        <c:auto val="1"/>
        <c:lblAlgn val="ctr"/>
        <c:lblOffset val="100"/>
        <c:noMultiLvlLbl val="0"/>
      </c:catAx>
      <c:valAx>
        <c:axId val="44194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 cap="none" baseline="0">
                    <a:solidFill>
                      <a:schemeClr val="tx1"/>
                    </a:solidFill>
                  </a:rPr>
                  <a:t>PESO VIVO (g)  </a:t>
                </a:r>
              </a:p>
            </c:rich>
          </c:tx>
          <c:layout>
            <c:manualLayout>
              <c:xMode val="edge"/>
              <c:yMode val="edge"/>
              <c:x val="1.5364373982704519E-3"/>
              <c:y val="0.3236724636473356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2">
                <a:lumMod val="2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192896"/>
        <c:crosses val="autoZero"/>
        <c:crossBetween val="midCat"/>
      </c:valAx>
      <c:serAx>
        <c:axId val="43096256"/>
        <c:scaling>
          <c:orientation val="minMax"/>
        </c:scaling>
        <c:delete val="0"/>
        <c:axPos val="b"/>
        <c:title>
          <c:tx>
            <c:rich>
              <a:bodyPr rot="2220000" spcFirstLastPara="1" vertOverflow="ellipsis" vert="horz" wrap="square" anchor="ctr" anchorCtr="1"/>
              <a:lstStyle/>
              <a:p>
                <a:pPr>
                  <a:defRPr sz="1800" b="1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tx1"/>
                    </a:solidFill>
                  </a:rPr>
                  <a:t>EM kcal/kg</a:t>
                </a:r>
              </a:p>
            </c:rich>
          </c:tx>
          <c:layout>
            <c:manualLayout>
              <c:xMode val="edge"/>
              <c:yMode val="edge"/>
              <c:x val="9.8433807955356487E-2"/>
              <c:y val="0.680491076197062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194816"/>
        <c:crosses val="autoZero"/>
      </c:serAx>
      <c:spPr>
        <a:noFill/>
        <a:ln w="152400">
          <a:noFill/>
        </a:ln>
        <a:effectLst>
          <a:glow rad="76200">
            <a:schemeClr val="accent5">
              <a:satMod val="175000"/>
              <a:alpha val="40000"/>
            </a:schemeClr>
          </a:glow>
        </a:effectLst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rtl="0"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rtl="0"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ayout>
        <c:manualLayout>
          <c:xMode val="edge"/>
          <c:yMode val="edge"/>
          <c:x val="0.24789123979941841"/>
          <c:y val="0.88402993189639723"/>
          <c:w val="0.58797019975008147"/>
          <c:h val="2.7298668942268671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gradFill flip="none" rotWithShape="1">
      <a:gsLst>
        <a:gs pos="37000">
          <a:schemeClr val="accent5">
            <a:lumMod val="14000"/>
            <a:lumOff val="86000"/>
            <a:alpha val="37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trlProps/ctrlProp1.xml><?xml version="1.0" encoding="utf-8"?>
<formControlPr xmlns="http://schemas.microsoft.com/office/spreadsheetml/2009/9/main" objectType="Scroll" dx="16" fmlaLink="$E$4" horiz="1" max="56" min="1" page="10" val="42"/>
</file>

<file path=xl/ctrlProps/ctrlProp2.xml><?xml version="1.0" encoding="utf-8"?>
<formControlPr xmlns="http://schemas.microsoft.com/office/spreadsheetml/2009/9/main" objectType="Scroll" dx="16" fmlaLink="$G$4" horiz="1" inc="10" max="3300" min="2850" page="10" val="320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</xdr:row>
          <xdr:rowOff>76200</xdr:rowOff>
        </xdr:from>
        <xdr:to>
          <xdr:col>5</xdr:col>
          <xdr:colOff>228600</xdr:colOff>
          <xdr:row>5</xdr:row>
          <xdr:rowOff>190500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</xdr:row>
          <xdr:rowOff>85725</xdr:rowOff>
        </xdr:from>
        <xdr:to>
          <xdr:col>7</xdr:col>
          <xdr:colOff>952500</xdr:colOff>
          <xdr:row>5</xdr:row>
          <xdr:rowOff>190500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9</xdr:col>
      <xdr:colOff>14288</xdr:colOff>
      <xdr:row>1</xdr:row>
      <xdr:rowOff>2</xdr:rowOff>
    </xdr:from>
    <xdr:ext cx="13854112" cy="1243964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5</xdr:col>
      <xdr:colOff>819150</xdr:colOff>
      <xdr:row>232</xdr:row>
      <xdr:rowOff>106825</xdr:rowOff>
    </xdr:from>
    <xdr:to>
      <xdr:col>7</xdr:col>
      <xdr:colOff>1104900</xdr:colOff>
      <xdr:row>243</xdr:row>
      <xdr:rowOff>72161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55789975"/>
          <a:ext cx="3028950" cy="2060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1114338</xdr:colOff>
      <xdr:row>230</xdr:row>
      <xdr:rowOff>133350</xdr:rowOff>
    </xdr:from>
    <xdr:to>
      <xdr:col>11</xdr:col>
      <xdr:colOff>685799</xdr:colOff>
      <xdr:row>245</xdr:row>
      <xdr:rowOff>139953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888" y="55435500"/>
          <a:ext cx="3533861" cy="2864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254"/>
  <sheetViews>
    <sheetView showGridLines="0" showRowColHeaders="0" tabSelected="1" topLeftCell="A16" zoomScale="50" zoomScaleNormal="50" workbookViewId="0">
      <selection activeCell="V22" sqref="V22"/>
    </sheetView>
  </sheetViews>
  <sheetFormatPr defaultColWidth="0" defaultRowHeight="15" zeroHeight="1"/>
  <cols>
    <col min="1" max="1" width="3.140625" customWidth="1"/>
    <col min="2" max="2" width="27.5703125" customWidth="1"/>
    <col min="3" max="3" width="30.42578125" bestFit="1" customWidth="1"/>
    <col min="4" max="4" width="18.7109375" customWidth="1"/>
    <col min="5" max="6" width="17.85546875" bestFit="1" customWidth="1"/>
    <col min="7" max="7" width="23.140625" bestFit="1" customWidth="1"/>
    <col min="8" max="9" width="17.85546875" bestFit="1" customWidth="1"/>
    <col min="10" max="10" width="23.28515625" bestFit="1" customWidth="1"/>
    <col min="11" max="11" width="17.85546875" bestFit="1" customWidth="1"/>
    <col min="12" max="12" width="23.140625" bestFit="1" customWidth="1"/>
    <col min="13" max="21" width="17.85546875" bestFit="1" customWidth="1"/>
    <col min="22" max="22" width="3.42578125" customWidth="1"/>
    <col min="23" max="23" width="9.140625" hidden="1" customWidth="1"/>
    <col min="24" max="91" width="0" hidden="1" customWidth="1"/>
    <col min="92" max="16384" width="9.140625" hidden="1"/>
  </cols>
  <sheetData>
    <row r="1" spans="1:23" ht="12" customHeight="1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0"/>
      <c r="V1" s="40"/>
    </row>
    <row r="2" spans="1:23" s="1" customFormat="1" ht="33.75" customHeight="1">
      <c r="A2" s="42"/>
      <c r="B2" s="105" t="s">
        <v>45</v>
      </c>
      <c r="C2" s="106"/>
      <c r="D2" s="106"/>
      <c r="E2" s="106"/>
      <c r="F2" s="106"/>
      <c r="G2" s="106"/>
      <c r="H2" s="106"/>
      <c r="I2" s="107"/>
      <c r="J2"/>
      <c r="K2"/>
      <c r="L2"/>
      <c r="M2"/>
      <c r="N2"/>
      <c r="O2"/>
      <c r="P2"/>
      <c r="Q2"/>
      <c r="R2"/>
      <c r="S2"/>
      <c r="T2"/>
      <c r="U2" s="69"/>
      <c r="V2" s="40"/>
      <c r="W2" s="40"/>
    </row>
    <row r="3" spans="1:23" s="1" customFormat="1" ht="33.75" customHeight="1">
      <c r="A3" s="42"/>
      <c r="B3" s="91"/>
      <c r="C3" s="91"/>
      <c r="D3" s="91"/>
      <c r="E3" s="91"/>
      <c r="F3" s="91"/>
      <c r="G3" s="91"/>
      <c r="H3" s="91"/>
      <c r="I3" s="92"/>
      <c r="J3"/>
      <c r="K3"/>
      <c r="L3"/>
      <c r="M3"/>
      <c r="N3"/>
      <c r="O3"/>
      <c r="P3"/>
      <c r="Q3"/>
      <c r="R3"/>
      <c r="S3"/>
      <c r="T3"/>
      <c r="U3" s="70"/>
      <c r="V3" s="40"/>
      <c r="W3" s="40"/>
    </row>
    <row r="4" spans="1:23" s="1" customFormat="1" ht="31.5">
      <c r="A4" s="42"/>
      <c r="B4" s="2"/>
      <c r="C4" s="66"/>
      <c r="D4" s="66" t="s">
        <v>0</v>
      </c>
      <c r="E4" s="3">
        <v>42</v>
      </c>
      <c r="F4" s="4" t="s">
        <v>1</v>
      </c>
      <c r="G4" s="95">
        <v>3200</v>
      </c>
      <c r="H4" s="5" t="s">
        <v>2</v>
      </c>
      <c r="I4" s="48"/>
      <c r="J4"/>
      <c r="K4"/>
      <c r="L4"/>
      <c r="M4"/>
      <c r="N4"/>
      <c r="O4"/>
      <c r="P4"/>
      <c r="Q4"/>
      <c r="R4"/>
      <c r="S4"/>
      <c r="T4"/>
      <c r="U4" s="70"/>
      <c r="V4" s="42"/>
      <c r="W4" s="50"/>
    </row>
    <row r="5" spans="1:23" s="1" customFormat="1">
      <c r="A5" s="42"/>
      <c r="B5" s="2"/>
      <c r="C5" s="2"/>
      <c r="D5" s="2"/>
      <c r="E5" s="2"/>
      <c r="F5" s="2"/>
      <c r="G5" s="2"/>
      <c r="H5" s="2"/>
      <c r="I5" s="48"/>
      <c r="J5"/>
      <c r="K5"/>
      <c r="L5"/>
      <c r="M5"/>
      <c r="N5"/>
      <c r="O5"/>
      <c r="P5"/>
      <c r="Q5"/>
      <c r="R5"/>
      <c r="S5"/>
      <c r="T5"/>
      <c r="U5" s="70"/>
      <c r="V5" s="42"/>
      <c r="W5" s="50"/>
    </row>
    <row r="6" spans="1:23" s="1" customFormat="1" ht="31.5" customHeight="1">
      <c r="A6" s="42"/>
      <c r="B6" s="2"/>
      <c r="C6" s="2"/>
      <c r="D6" s="2"/>
      <c r="E6" s="2"/>
      <c r="F6" s="2"/>
      <c r="G6" s="2"/>
      <c r="H6" s="2"/>
      <c r="I6" s="48"/>
      <c r="J6"/>
      <c r="K6"/>
      <c r="L6"/>
      <c r="M6"/>
      <c r="N6"/>
      <c r="O6"/>
      <c r="P6"/>
      <c r="Q6"/>
      <c r="R6"/>
      <c r="S6"/>
      <c r="T6"/>
      <c r="U6" s="70"/>
      <c r="V6" s="42"/>
      <c r="W6" s="50"/>
    </row>
    <row r="7" spans="1:23" s="1" customFormat="1" ht="31.5" customHeight="1">
      <c r="A7" s="42"/>
      <c r="B7" s="2"/>
      <c r="C7" s="2"/>
      <c r="D7" s="2"/>
      <c r="E7" s="2"/>
      <c r="F7" s="2"/>
      <c r="G7" s="2"/>
      <c r="H7" s="2"/>
      <c r="I7" s="48"/>
      <c r="J7"/>
      <c r="K7"/>
      <c r="L7"/>
      <c r="M7"/>
      <c r="N7"/>
      <c r="O7"/>
      <c r="P7"/>
      <c r="Q7"/>
      <c r="R7"/>
      <c r="S7"/>
      <c r="T7"/>
      <c r="U7" s="70"/>
      <c r="V7" s="42"/>
      <c r="W7" s="50"/>
    </row>
    <row r="8" spans="1:23" s="1" customFormat="1" ht="25.5" customHeight="1">
      <c r="A8" s="42"/>
      <c r="B8" s="2"/>
      <c r="C8" s="2"/>
      <c r="D8" s="2"/>
      <c r="E8" s="109" t="s">
        <v>3</v>
      </c>
      <c r="F8" s="109"/>
      <c r="G8" s="109"/>
      <c r="H8" s="2"/>
      <c r="I8" s="48"/>
      <c r="J8"/>
      <c r="K8"/>
      <c r="L8"/>
      <c r="M8"/>
      <c r="N8"/>
      <c r="O8"/>
      <c r="P8"/>
      <c r="Q8"/>
      <c r="R8"/>
      <c r="S8"/>
      <c r="T8"/>
      <c r="U8" s="70"/>
      <c r="V8" s="42"/>
      <c r="W8" s="50"/>
    </row>
    <row r="9" spans="1:23" s="1" customFormat="1" ht="9" customHeight="1" thickBot="1">
      <c r="A9" s="42"/>
      <c r="B9" s="2"/>
      <c r="C9" s="2"/>
      <c r="D9" s="2"/>
      <c r="E9" s="31"/>
      <c r="F9" s="31"/>
      <c r="G9" s="31"/>
      <c r="H9" s="2"/>
      <c r="I9" s="48"/>
      <c r="J9"/>
      <c r="K9"/>
      <c r="L9"/>
      <c r="M9"/>
      <c r="N9"/>
      <c r="O9"/>
      <c r="P9"/>
      <c r="Q9"/>
      <c r="R9"/>
      <c r="S9"/>
      <c r="T9"/>
      <c r="U9" s="70"/>
      <c r="V9" s="42"/>
      <c r="W9" s="50"/>
    </row>
    <row r="10" spans="1:23" s="1" customFormat="1" ht="33" thickTop="1" thickBot="1">
      <c r="A10" s="42"/>
      <c r="B10" s="2"/>
      <c r="C10" s="98" t="s">
        <v>29</v>
      </c>
      <c r="D10" s="98"/>
      <c r="E10" s="96">
        <f>IF(E4&lt;=35,(D125+D126*E4+D127*G4+D128*E4^2+D129*E4*G4+D130*G4^2)+20,L125+L126*E4+L127*G4+L128*E4^2+L129*E4*G4+L130*G4^2)</f>
        <v>3691.858607000001</v>
      </c>
      <c r="F10" s="97"/>
      <c r="G10" s="97"/>
      <c r="H10" s="2"/>
      <c r="I10" s="48"/>
      <c r="J10"/>
      <c r="K10"/>
      <c r="L10"/>
      <c r="M10"/>
      <c r="N10"/>
      <c r="O10"/>
      <c r="P10"/>
      <c r="Q10"/>
      <c r="R10"/>
      <c r="S10"/>
      <c r="T10"/>
      <c r="U10" s="70"/>
      <c r="V10" s="42"/>
      <c r="W10" s="50"/>
    </row>
    <row r="11" spans="1:23" s="1" customFormat="1" ht="27.75" thickTop="1" thickBot="1">
      <c r="A11" s="42"/>
      <c r="B11" s="2"/>
      <c r="C11" s="6"/>
      <c r="D11" s="7"/>
      <c r="E11" s="8"/>
      <c r="F11" s="8"/>
      <c r="G11" s="2"/>
      <c r="H11" s="2"/>
      <c r="I11" s="48"/>
      <c r="J11"/>
      <c r="K11"/>
      <c r="L11"/>
      <c r="M11"/>
      <c r="N11"/>
      <c r="O11"/>
      <c r="P11"/>
      <c r="Q11"/>
      <c r="R11"/>
      <c r="S11"/>
      <c r="T11"/>
      <c r="U11" s="70"/>
      <c r="V11" s="42"/>
      <c r="W11" s="50"/>
    </row>
    <row r="12" spans="1:23" s="1" customFormat="1" ht="33" thickTop="1" thickBot="1">
      <c r="A12" s="42"/>
      <c r="B12" s="2"/>
      <c r="C12" s="98" t="s">
        <v>20</v>
      </c>
      <c r="D12" s="98"/>
      <c r="E12" s="96">
        <f>IF(E4&lt;8,"",IF(E4&lt;=35,D135+D136*E4+D137*G4+D138*E4^2+D139*E4*G4+D140*G4^2,L135+L136*E4+L137*G4+L138*E4^2+L139*E4*G4+L140*G4^2))</f>
        <v>5523.8732049999999</v>
      </c>
      <c r="F12" s="97"/>
      <c r="G12" s="97"/>
      <c r="H12" s="2"/>
      <c r="I12" s="48"/>
      <c r="J12"/>
      <c r="K12"/>
      <c r="L12"/>
      <c r="M12"/>
      <c r="N12"/>
      <c r="O12"/>
      <c r="P12"/>
      <c r="Q12"/>
      <c r="R12"/>
      <c r="S12"/>
      <c r="T12"/>
      <c r="U12" s="70"/>
      <c r="V12" s="42"/>
      <c r="W12" s="50"/>
    </row>
    <row r="13" spans="1:23" s="1" customFormat="1" ht="27.75" thickTop="1" thickBot="1">
      <c r="A13" s="42"/>
      <c r="B13" s="2"/>
      <c r="C13" s="6"/>
      <c r="D13" s="7"/>
      <c r="E13" s="9"/>
      <c r="F13" s="9"/>
      <c r="G13" s="2"/>
      <c r="H13" s="2"/>
      <c r="I13" s="48"/>
      <c r="J13"/>
      <c r="K13"/>
      <c r="L13"/>
      <c r="M13"/>
      <c r="N13"/>
      <c r="O13"/>
      <c r="P13"/>
      <c r="Q13"/>
      <c r="R13"/>
      <c r="S13"/>
      <c r="T13"/>
      <c r="U13" s="70"/>
      <c r="V13" s="42"/>
      <c r="W13" s="50"/>
    </row>
    <row r="14" spans="1:23" s="1" customFormat="1" ht="33" thickTop="1" thickBot="1">
      <c r="A14" s="42"/>
      <c r="B14" s="2"/>
      <c r="C14" s="98" t="s">
        <v>30</v>
      </c>
      <c r="D14" s="98"/>
      <c r="E14" s="96">
        <f>IF(ISNUMBER(E12),E12/(E10-80),"")</f>
        <v>1.529371386325699</v>
      </c>
      <c r="F14" s="97"/>
      <c r="G14" s="97"/>
      <c r="H14" s="2"/>
      <c r="I14" s="48"/>
      <c r="J14"/>
      <c r="K14"/>
      <c r="L14"/>
      <c r="M14"/>
      <c r="N14"/>
      <c r="O14"/>
      <c r="P14"/>
      <c r="Q14"/>
      <c r="R14"/>
      <c r="S14"/>
      <c r="T14"/>
      <c r="U14" s="70"/>
      <c r="V14" s="42"/>
      <c r="W14" s="50"/>
    </row>
    <row r="15" spans="1:23" s="1" customFormat="1" ht="27.75" thickTop="1" thickBot="1">
      <c r="A15" s="42"/>
      <c r="B15" s="2"/>
      <c r="C15" s="10"/>
      <c r="D15" s="10"/>
      <c r="E15" s="9"/>
      <c r="F15" s="9"/>
      <c r="G15" s="2"/>
      <c r="H15" s="2"/>
      <c r="I15" s="48"/>
      <c r="J15"/>
      <c r="K15"/>
      <c r="L15"/>
      <c r="M15"/>
      <c r="N15"/>
      <c r="O15"/>
      <c r="P15"/>
      <c r="Q15"/>
      <c r="R15"/>
      <c r="S15"/>
      <c r="T15"/>
      <c r="U15" s="70"/>
      <c r="V15" s="42"/>
      <c r="W15" s="50"/>
    </row>
    <row r="16" spans="1:23" s="1" customFormat="1" ht="33" thickTop="1" thickBot="1">
      <c r="A16" s="42"/>
      <c r="B16" s="2"/>
      <c r="C16" s="98" t="s">
        <v>31</v>
      </c>
      <c r="D16" s="98"/>
      <c r="E16" s="96">
        <f>IF(E4&lt;8,"",IF(E4&lt;=35,D145+D146*E4+D147*G4+D148*E4^2+D149*E4*G4+D150*G4^2,L145+L146*E4+L147*G4+L148*E4^2+L149*E4*G4+L150*G4^2))</f>
        <v>31.239971999999909</v>
      </c>
      <c r="F16" s="97"/>
      <c r="G16" s="97"/>
      <c r="H16" s="2"/>
      <c r="I16" s="48"/>
      <c r="J16"/>
      <c r="K16"/>
      <c r="L16"/>
      <c r="M16"/>
      <c r="N16"/>
      <c r="O16"/>
      <c r="P16"/>
      <c r="Q16"/>
      <c r="R16"/>
      <c r="S16"/>
      <c r="T16"/>
      <c r="U16" s="70"/>
      <c r="V16" s="42"/>
      <c r="W16" s="50"/>
    </row>
    <row r="17" spans="1:23" s="1" customFormat="1" ht="27.75" thickTop="1" thickBot="1">
      <c r="A17" s="42"/>
      <c r="B17" s="2"/>
      <c r="C17" s="6"/>
      <c r="D17" s="6"/>
      <c r="E17" s="9"/>
      <c r="F17" s="9"/>
      <c r="G17" s="2"/>
      <c r="H17" s="2"/>
      <c r="I17" s="48"/>
      <c r="J17"/>
      <c r="K17"/>
      <c r="L17"/>
      <c r="M17"/>
      <c r="N17"/>
      <c r="O17"/>
      <c r="P17"/>
      <c r="Q17"/>
      <c r="R17"/>
      <c r="S17"/>
      <c r="T17"/>
      <c r="U17" s="70"/>
      <c r="V17" s="42"/>
      <c r="W17" s="50"/>
    </row>
    <row r="18" spans="1:23" s="1" customFormat="1" ht="33" thickTop="1" thickBot="1">
      <c r="A18" s="42"/>
      <c r="B18" s="2"/>
      <c r="C18" s="98" t="s">
        <v>32</v>
      </c>
      <c r="D18" s="98"/>
      <c r="E18" s="96">
        <f>IF(E4&lt;8,"",IF(E4&lt;=35,D155+D156*E4+D157*G4+D158*E4^2+D159*E4*G4+D160*G4^2,L155+L156*E4+L157*G4+L158*E4^2+L159*E4*G4+L160*G4^2))</f>
        <v>2706.5582479999994</v>
      </c>
      <c r="F18" s="97"/>
      <c r="G18" s="97"/>
      <c r="H18" s="2"/>
      <c r="I18" s="48"/>
      <c r="J18"/>
      <c r="K18"/>
      <c r="L18"/>
      <c r="M18"/>
      <c r="N18"/>
      <c r="O18"/>
      <c r="P18"/>
      <c r="Q18"/>
      <c r="R18"/>
      <c r="S18"/>
      <c r="T18"/>
      <c r="U18" s="70"/>
      <c r="V18" s="42"/>
      <c r="W18" s="50"/>
    </row>
    <row r="19" spans="1:23" s="1" customFormat="1" ht="27.75" thickTop="1" thickBot="1">
      <c r="A19" s="42"/>
      <c r="B19" s="2"/>
      <c r="C19" s="6"/>
      <c r="D19" s="6"/>
      <c r="E19" s="8"/>
      <c r="F19" s="8"/>
      <c r="G19" s="2"/>
      <c r="H19" s="2"/>
      <c r="I19" s="48"/>
      <c r="J19"/>
      <c r="K19"/>
      <c r="L19"/>
      <c r="M19"/>
      <c r="N19"/>
      <c r="O19"/>
      <c r="P19"/>
      <c r="Q19"/>
      <c r="R19"/>
      <c r="S19"/>
      <c r="T19"/>
      <c r="U19" s="70"/>
      <c r="V19" s="42"/>
      <c r="W19" s="50"/>
    </row>
    <row r="20" spans="1:23" s="1" customFormat="1" ht="33" thickTop="1" thickBot="1">
      <c r="A20" s="42"/>
      <c r="B20" s="2"/>
      <c r="C20" s="98" t="s">
        <v>33</v>
      </c>
      <c r="D20" s="98"/>
      <c r="E20" s="96">
        <f>IF(E4&lt;8,"",IF(E4&lt;=35,D165+D166*E4+D167*G4+D168*E4^2+D169*E4*G4+D170*G4^2,L165+L166*E4+L167*G4+L168*E4^2+L169*E4*G4+L170*G4))</f>
        <v>973.05111699999998</v>
      </c>
      <c r="F20" s="97"/>
      <c r="G20" s="97"/>
      <c r="H20" s="2"/>
      <c r="I20" s="48"/>
      <c r="J20"/>
      <c r="K20"/>
      <c r="L20"/>
      <c r="M20"/>
      <c r="N20"/>
      <c r="O20"/>
      <c r="P20"/>
      <c r="Q20"/>
      <c r="R20"/>
      <c r="S20"/>
      <c r="T20"/>
      <c r="U20" s="70"/>
      <c r="V20" s="42"/>
      <c r="W20" s="50"/>
    </row>
    <row r="21" spans="1:23" s="1" customFormat="1" ht="27.75" thickTop="1" thickBot="1">
      <c r="A21" s="42"/>
      <c r="B21" s="2"/>
      <c r="C21" s="6"/>
      <c r="D21" s="6"/>
      <c r="E21" s="9"/>
      <c r="F21" s="9"/>
      <c r="G21" s="2"/>
      <c r="H21" s="2"/>
      <c r="I21" s="48"/>
      <c r="J21"/>
      <c r="K21"/>
      <c r="L21"/>
      <c r="M21"/>
      <c r="N21"/>
      <c r="O21"/>
      <c r="P21"/>
      <c r="Q21"/>
      <c r="R21"/>
      <c r="S21"/>
      <c r="T21"/>
      <c r="U21" s="70"/>
      <c r="V21" s="42"/>
      <c r="W21" s="50"/>
    </row>
    <row r="22" spans="1:23" s="1" customFormat="1" ht="33" thickTop="1" thickBot="1">
      <c r="A22" s="42"/>
      <c r="B22" s="2"/>
      <c r="C22" s="98" t="s">
        <v>34</v>
      </c>
      <c r="D22" s="98"/>
      <c r="E22" s="96">
        <f>IF(E4&lt;8,"",IF(E4&lt;=35,D175+D176*E4+D177*G4+D178*E4^2+D179*E4*G4+D180*G4^2,L175+L176*E4+L177*G4+L178*E4^2+L179*E4*G4+L180*G4^2))</f>
        <v>801.51497900000186</v>
      </c>
      <c r="F22" s="97"/>
      <c r="G22" s="97"/>
      <c r="H22" s="2"/>
      <c r="I22" s="48"/>
      <c r="J22"/>
      <c r="K22"/>
      <c r="L22"/>
      <c r="M22"/>
      <c r="N22"/>
      <c r="O22"/>
      <c r="P22"/>
      <c r="Q22"/>
      <c r="R22"/>
      <c r="S22"/>
      <c r="T22"/>
      <c r="U22" s="70"/>
      <c r="V22" s="42"/>
      <c r="W22" s="50"/>
    </row>
    <row r="23" spans="1:23" s="1" customFormat="1" ht="27.75" thickTop="1" thickBot="1">
      <c r="A23" s="42"/>
      <c r="B23" s="2"/>
      <c r="C23" s="6"/>
      <c r="D23" s="6"/>
      <c r="E23" s="9"/>
      <c r="F23" s="9"/>
      <c r="G23" s="2"/>
      <c r="H23" s="2"/>
      <c r="I23" s="48"/>
      <c r="J23"/>
      <c r="K23"/>
      <c r="L23"/>
      <c r="M23"/>
      <c r="N23"/>
      <c r="O23"/>
      <c r="P23"/>
      <c r="Q23"/>
      <c r="R23"/>
      <c r="S23"/>
      <c r="T23"/>
      <c r="U23" s="70"/>
      <c r="V23" s="42"/>
      <c r="W23" s="50"/>
    </row>
    <row r="24" spans="1:23" s="1" customFormat="1" ht="33" thickTop="1" thickBot="1">
      <c r="A24" s="42"/>
      <c r="B24" s="2"/>
      <c r="C24" s="98" t="s">
        <v>35</v>
      </c>
      <c r="D24" s="98"/>
      <c r="E24" s="96">
        <f>IF(E4&lt;8,"",IF(E4&lt;=35,D185+D186*E4+D187*G4+D188*E4^2+D189*E4*G4+D190*G4^2,L185+L186*E4+L187*G4+L188*E4^2+L189*E4*G4+L190*G4^2))</f>
        <v>261.66181099999994</v>
      </c>
      <c r="F24" s="97"/>
      <c r="G24" s="97"/>
      <c r="H24" s="2"/>
      <c r="I24" s="48"/>
      <c r="J24"/>
      <c r="K24"/>
      <c r="L24"/>
      <c r="M24"/>
      <c r="N24"/>
      <c r="O24"/>
      <c r="P24"/>
      <c r="Q24"/>
      <c r="R24"/>
      <c r="S24"/>
      <c r="T24"/>
      <c r="U24" s="70"/>
      <c r="V24" s="42"/>
      <c r="W24" s="50"/>
    </row>
    <row r="25" spans="1:23" s="1" customFormat="1" ht="27.75" thickTop="1" thickBot="1">
      <c r="A25" s="42"/>
      <c r="B25" s="2"/>
      <c r="C25" s="11"/>
      <c r="D25" s="11"/>
      <c r="E25" s="2"/>
      <c r="F25" s="2"/>
      <c r="G25" s="2"/>
      <c r="H25" s="2"/>
      <c r="I25" s="48"/>
      <c r="J25"/>
      <c r="K25"/>
      <c r="L25"/>
      <c r="M25"/>
      <c r="N25"/>
      <c r="O25"/>
      <c r="P25"/>
      <c r="Q25"/>
      <c r="R25"/>
      <c r="S25"/>
      <c r="T25"/>
      <c r="U25" s="70"/>
      <c r="V25" s="42"/>
      <c r="W25" s="50"/>
    </row>
    <row r="26" spans="1:23" s="1" customFormat="1" ht="33" thickTop="1" thickBot="1">
      <c r="A26" s="42"/>
      <c r="B26" s="2"/>
      <c r="C26" s="98" t="s">
        <v>36</v>
      </c>
      <c r="D26" s="98"/>
      <c r="E26" s="96">
        <f>IF(E4&lt;8,"",IF(E4&lt;=35,D195+D196*E4+D197*G4+D198*E4^2+D199*E4*G4+D200*G4^2,L195+L196*E4+L197*G4+L198*E4^2+L199*E4*G4+L200*G4^2))</f>
        <v>176.17277200000001</v>
      </c>
      <c r="F26" s="97"/>
      <c r="G26" s="97"/>
      <c r="H26" s="2"/>
      <c r="I26" s="48"/>
      <c r="J26"/>
      <c r="K26"/>
      <c r="L26"/>
      <c r="M26"/>
      <c r="N26"/>
      <c r="O26"/>
      <c r="P26"/>
      <c r="Q26"/>
      <c r="R26"/>
      <c r="S26"/>
      <c r="T26"/>
      <c r="U26" s="70"/>
      <c r="V26" s="42"/>
      <c r="W26" s="50"/>
    </row>
    <row r="27" spans="1:23" s="1" customFormat="1" ht="27.75" thickTop="1" thickBot="1">
      <c r="A27" s="42"/>
      <c r="B27" s="2"/>
      <c r="C27" s="11"/>
      <c r="D27" s="11"/>
      <c r="E27" s="2"/>
      <c r="F27" s="2"/>
      <c r="G27" s="2"/>
      <c r="H27" s="2"/>
      <c r="I27" s="48"/>
      <c r="J27"/>
      <c r="K27"/>
      <c r="L27"/>
      <c r="M27"/>
      <c r="N27"/>
      <c r="O27"/>
      <c r="P27"/>
      <c r="Q27"/>
      <c r="R27"/>
      <c r="S27"/>
      <c r="T27"/>
      <c r="U27" s="70"/>
      <c r="V27" s="42"/>
      <c r="W27" s="50"/>
    </row>
    <row r="28" spans="1:23" s="1" customFormat="1" ht="33" thickTop="1" thickBot="1">
      <c r="A28" s="42"/>
      <c r="B28" s="2"/>
      <c r="C28" s="98" t="s">
        <v>37</v>
      </c>
      <c r="D28" s="98"/>
      <c r="E28" s="96">
        <f>IF(E4&lt;8,"",IF(E4&lt;=35,D205+D206*E4+D207*G4+D208*E4^2+D209*E4*G4+D210*G4^2,L205+L206*E4+L207*G4+L208*E4^2+L209*E4*G4+L210*G4^2))</f>
        <v>597.75689000000057</v>
      </c>
      <c r="F28" s="97"/>
      <c r="G28" s="97"/>
      <c r="H28" s="2"/>
      <c r="I28" s="48"/>
      <c r="J28"/>
      <c r="K28"/>
      <c r="L28"/>
      <c r="M28"/>
      <c r="N28"/>
      <c r="O28"/>
      <c r="P28"/>
      <c r="Q28"/>
      <c r="R28"/>
      <c r="S28"/>
      <c r="T28"/>
      <c r="U28" s="70"/>
      <c r="V28" s="42"/>
      <c r="W28" s="50"/>
    </row>
    <row r="29" spans="1:23" s="1" customFormat="1" ht="27.75" thickTop="1" thickBot="1">
      <c r="A29" s="42"/>
      <c r="B29" s="2"/>
      <c r="C29" s="11"/>
      <c r="D29" s="11"/>
      <c r="E29" s="2"/>
      <c r="F29" s="2"/>
      <c r="G29" s="2"/>
      <c r="H29" s="2"/>
      <c r="I29" s="48"/>
      <c r="J29"/>
      <c r="K29"/>
      <c r="L29"/>
      <c r="M29"/>
      <c r="N29"/>
      <c r="O29"/>
      <c r="P29"/>
      <c r="Q29"/>
      <c r="R29"/>
      <c r="S29"/>
      <c r="T29"/>
      <c r="U29" s="70"/>
      <c r="V29" s="42"/>
      <c r="W29" s="50"/>
    </row>
    <row r="30" spans="1:23" s="1" customFormat="1" ht="33" thickTop="1" thickBot="1">
      <c r="A30" s="42"/>
      <c r="B30" s="2"/>
      <c r="C30" s="98" t="s">
        <v>38</v>
      </c>
      <c r="D30" s="98"/>
      <c r="E30" s="96">
        <f>IF(E4&lt;8,"",IF(E4&lt;=35,D215+D216*E4+D217*G4+D218*E4^2+D219*E4*G4+D220*G4^2,L215+L216*E4+L217*G4+L218*E4^2+L219*E4*G4+L220*G4^2))</f>
        <v>111.33682699999986</v>
      </c>
      <c r="F30" s="97"/>
      <c r="G30" s="97"/>
      <c r="H30" s="2"/>
      <c r="I30" s="48"/>
      <c r="J30"/>
      <c r="K30"/>
      <c r="L30"/>
      <c r="M30"/>
      <c r="N30"/>
      <c r="O30"/>
      <c r="P30"/>
      <c r="Q30"/>
      <c r="R30"/>
      <c r="S30"/>
      <c r="T30"/>
      <c r="U30" s="70"/>
      <c r="V30" s="42"/>
      <c r="W30" s="50"/>
    </row>
    <row r="31" spans="1:23" s="1" customFormat="1" ht="27.75" thickTop="1" thickBot="1">
      <c r="A31" s="42"/>
      <c r="B31" s="2"/>
      <c r="C31" s="11"/>
      <c r="D31" s="11"/>
      <c r="E31" s="2"/>
      <c r="F31" s="2"/>
      <c r="G31" s="2"/>
      <c r="H31" s="2"/>
      <c r="I31" s="48"/>
      <c r="J31"/>
      <c r="K31"/>
      <c r="L31"/>
      <c r="M31"/>
      <c r="N31"/>
      <c r="O31"/>
      <c r="P31"/>
      <c r="Q31"/>
      <c r="R31"/>
      <c r="S31"/>
      <c r="T31"/>
      <c r="U31" s="70"/>
      <c r="V31" s="42"/>
      <c r="W31" s="50"/>
    </row>
    <row r="32" spans="1:23" s="1" customFormat="1" ht="33" thickTop="1" thickBot="1">
      <c r="A32" s="42"/>
      <c r="B32" s="2"/>
      <c r="C32" s="98" t="s">
        <v>39</v>
      </c>
      <c r="D32" s="98"/>
      <c r="E32" s="96">
        <f>IF(E4&lt;8,"",IF(E4&lt;=35,D225+D226*E4+D227*G4+D228*E4^2+D229*E4*G4+D230*G4^2,L225+L226*E4+L227*G4+L228*E4^2+L229*E4*G4+L230*G4^2))</f>
        <v>248.17691999999988</v>
      </c>
      <c r="F32" s="97"/>
      <c r="G32" s="97"/>
      <c r="H32" s="2"/>
      <c r="I32" s="48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/>
      <c r="U32" s="70"/>
      <c r="V32" s="42"/>
      <c r="W32" s="50"/>
    </row>
    <row r="33" spans="1:23" s="1" customFormat="1" ht="29.25" thickTop="1">
      <c r="A33" s="42"/>
      <c r="B33" s="2"/>
      <c r="C33" s="10"/>
      <c r="D33" s="10"/>
      <c r="E33" s="12"/>
      <c r="F33" s="12"/>
      <c r="G33" s="2"/>
      <c r="H33" s="2"/>
      <c r="I33" s="48"/>
      <c r="U33" s="70"/>
      <c r="V33" s="42"/>
      <c r="W33" s="50"/>
    </row>
    <row r="34" spans="1:23" s="1" customFormat="1">
      <c r="A34" s="42"/>
      <c r="B34" s="2"/>
      <c r="C34" s="2"/>
      <c r="D34" s="2"/>
      <c r="E34" s="2"/>
      <c r="F34" s="2"/>
      <c r="G34" s="2"/>
      <c r="H34" s="2"/>
      <c r="I34" s="48"/>
      <c r="U34" s="70"/>
      <c r="V34" s="42"/>
      <c r="W34" s="50"/>
    </row>
    <row r="35" spans="1:23" s="1" customFormat="1">
      <c r="A35" s="42"/>
      <c r="B35" s="2"/>
      <c r="C35" s="2"/>
      <c r="D35" s="2"/>
      <c r="E35" s="2"/>
      <c r="F35" s="2"/>
      <c r="G35" s="2"/>
      <c r="H35" s="2"/>
      <c r="I35" s="48"/>
      <c r="U35" s="70"/>
      <c r="V35" s="42"/>
      <c r="W35" s="50"/>
    </row>
    <row r="36" spans="1:23" s="1" customFormat="1">
      <c r="A36" s="42"/>
      <c r="B36" s="2"/>
      <c r="C36" s="2"/>
      <c r="D36" s="2"/>
      <c r="E36" s="2"/>
      <c r="F36" s="2"/>
      <c r="G36" s="2"/>
      <c r="H36" s="2"/>
      <c r="I36" s="2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8"/>
      <c r="V36" s="42"/>
      <c r="W36" s="50"/>
    </row>
    <row r="37" spans="1:23" s="1" customFormat="1">
      <c r="A37" s="42"/>
      <c r="B37" s="81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48"/>
      <c r="V37" s="42"/>
      <c r="W37" s="50"/>
    </row>
    <row r="38" spans="1:23" s="1" customFormat="1">
      <c r="A38" s="40"/>
      <c r="B38" s="40"/>
      <c r="U38" s="45"/>
      <c r="V38" s="42"/>
      <c r="W38" s="50"/>
    </row>
    <row r="39" spans="1:23" s="1" customFormat="1">
      <c r="A39" s="40"/>
      <c r="B39" s="40"/>
      <c r="U39" s="40"/>
      <c r="V39" s="42"/>
      <c r="W39" s="50"/>
    </row>
    <row r="40" spans="1:23" s="1" customFormat="1">
      <c r="A40" s="40"/>
      <c r="B40" s="40"/>
      <c r="U40" s="40"/>
      <c r="V40" s="42"/>
      <c r="W40" s="50"/>
    </row>
    <row r="41" spans="1:23" s="1" customForma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2"/>
      <c r="W41" s="50"/>
    </row>
    <row r="42" spans="1:23" s="1" customFormat="1">
      <c r="A42" s="40"/>
      <c r="B42" s="82"/>
      <c r="C42" s="82"/>
      <c r="D42" s="82"/>
      <c r="E42" s="82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2"/>
      <c r="W42" s="50"/>
    </row>
    <row r="43" spans="1:23" s="1" customFormat="1" ht="33.75">
      <c r="A43" s="42"/>
      <c r="B43" s="99" t="s">
        <v>46</v>
      </c>
      <c r="C43" s="100"/>
      <c r="D43" s="100"/>
      <c r="E43" s="101"/>
      <c r="F43" s="83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42"/>
      <c r="W43" s="50"/>
    </row>
    <row r="44" spans="1:23" s="1" customFormat="1">
      <c r="A44" s="4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48"/>
      <c r="V44" s="42"/>
      <c r="W44" s="50"/>
    </row>
    <row r="45" spans="1:23" s="1" customFormat="1" ht="26.25">
      <c r="A45" s="42"/>
      <c r="B45" s="2"/>
      <c r="C45" s="2"/>
      <c r="D45" s="2"/>
      <c r="E45" s="2"/>
      <c r="F45" s="2"/>
      <c r="G45" s="108" t="s">
        <v>43</v>
      </c>
      <c r="H45" s="108"/>
      <c r="I45" s="108"/>
      <c r="J45" s="108"/>
      <c r="K45" s="108"/>
      <c r="L45" s="108"/>
      <c r="M45" s="108"/>
      <c r="N45" s="108"/>
      <c r="O45" s="2"/>
      <c r="P45" s="2"/>
      <c r="Q45" s="2"/>
      <c r="R45" s="2"/>
      <c r="S45" s="2"/>
      <c r="T45" s="2"/>
      <c r="U45" s="48"/>
      <c r="V45" s="42"/>
      <c r="W45" s="50"/>
    </row>
    <row r="46" spans="1:23" s="1" customFormat="1">
      <c r="A46" s="4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48"/>
      <c r="V46" s="42"/>
      <c r="W46" s="50"/>
    </row>
    <row r="47" spans="1:23" s="1" customFormat="1" ht="17.25">
      <c r="A47" s="42"/>
      <c r="B47" s="2"/>
      <c r="C47" s="2"/>
      <c r="D47" s="2"/>
      <c r="E47" s="2"/>
      <c r="F47" s="2"/>
      <c r="G47" s="63" t="s">
        <v>4</v>
      </c>
      <c r="H47" s="64"/>
      <c r="I47" s="64"/>
      <c r="J47" s="64"/>
      <c r="K47" s="64"/>
      <c r="L47" s="63" t="s">
        <v>5</v>
      </c>
      <c r="M47" s="13"/>
      <c r="N47" s="13"/>
      <c r="O47" s="2"/>
      <c r="P47" s="2"/>
      <c r="Q47" s="2"/>
      <c r="R47" s="2"/>
      <c r="S47" s="2"/>
      <c r="T47" s="2"/>
      <c r="U47" s="48"/>
      <c r="V47" s="42"/>
      <c r="W47" s="50"/>
    </row>
    <row r="48" spans="1:23" s="1" customFormat="1" ht="15.75">
      <c r="A48" s="42"/>
      <c r="B48" s="2"/>
      <c r="C48" s="2"/>
      <c r="D48" s="2"/>
      <c r="E48" s="2"/>
      <c r="F48" s="2"/>
      <c r="G48" s="14" t="s">
        <v>6</v>
      </c>
      <c r="H48" s="15" t="s">
        <v>7</v>
      </c>
      <c r="I48" s="15" t="s">
        <v>8</v>
      </c>
      <c r="J48" s="15"/>
      <c r="K48" s="15"/>
      <c r="L48" s="14" t="s">
        <v>6</v>
      </c>
      <c r="M48" s="15" t="s">
        <v>7</v>
      </c>
      <c r="N48" s="15" t="s">
        <v>8</v>
      </c>
      <c r="O48" s="2"/>
      <c r="P48" s="2"/>
      <c r="Q48" s="2"/>
      <c r="R48" s="2"/>
      <c r="S48" s="2"/>
      <c r="T48" s="2"/>
      <c r="U48" s="48"/>
      <c r="V48" s="42"/>
      <c r="W48" s="50"/>
    </row>
    <row r="49" spans="1:23" s="1" customFormat="1" ht="15.75">
      <c r="A49" s="42"/>
      <c r="B49" s="2"/>
      <c r="C49" s="2"/>
      <c r="D49" s="2"/>
      <c r="E49" s="2"/>
      <c r="F49" s="2"/>
      <c r="G49" s="14" t="s">
        <v>9</v>
      </c>
      <c r="H49" s="15">
        <v>1</v>
      </c>
      <c r="I49" s="15">
        <v>3559.1988449999999</v>
      </c>
      <c r="J49" s="15"/>
      <c r="K49" s="15"/>
      <c r="L49" s="14" t="s">
        <v>9</v>
      </c>
      <c r="M49" s="15">
        <v>1</v>
      </c>
      <c r="N49" s="15">
        <v>3425.9660050000002</v>
      </c>
      <c r="O49" s="2"/>
      <c r="P49" s="2"/>
      <c r="Q49" s="2"/>
      <c r="R49" s="2"/>
      <c r="S49" s="2"/>
      <c r="T49" s="2"/>
      <c r="U49" s="48"/>
      <c r="V49" s="42"/>
      <c r="W49" s="50"/>
    </row>
    <row r="50" spans="1:23" s="1" customFormat="1" ht="15.75">
      <c r="A50" s="42"/>
      <c r="B50" s="2"/>
      <c r="C50" s="2"/>
      <c r="D50" s="2"/>
      <c r="E50" s="2"/>
      <c r="F50" s="2"/>
      <c r="G50" s="14" t="s">
        <v>10</v>
      </c>
      <c r="H50" s="15">
        <v>1</v>
      </c>
      <c r="I50" s="15">
        <v>8.9002540000000003</v>
      </c>
      <c r="J50" s="15"/>
      <c r="K50" s="15"/>
      <c r="L50" s="14" t="s">
        <v>10</v>
      </c>
      <c r="M50" s="15">
        <v>1</v>
      </c>
      <c r="N50" s="15">
        <v>136.12292099999999</v>
      </c>
      <c r="O50" s="2"/>
      <c r="P50" s="2"/>
      <c r="Q50" s="2"/>
      <c r="R50" s="2"/>
      <c r="S50" s="2"/>
      <c r="T50" s="2"/>
      <c r="U50" s="48"/>
      <c r="V50" s="42"/>
      <c r="W50" s="50"/>
    </row>
    <row r="51" spans="1:23" s="1" customFormat="1" ht="15.75">
      <c r="A51" s="42"/>
      <c r="B51" s="2"/>
      <c r="C51" s="2"/>
      <c r="D51" s="2"/>
      <c r="E51" s="2"/>
      <c r="F51" s="2"/>
      <c r="G51" s="14" t="s">
        <v>11</v>
      </c>
      <c r="H51" s="15">
        <v>1</v>
      </c>
      <c r="I51" s="15">
        <v>-2.280173</v>
      </c>
      <c r="J51" s="15"/>
      <c r="K51" s="15"/>
      <c r="L51" s="14" t="s">
        <v>11</v>
      </c>
      <c r="M51" s="15">
        <v>1</v>
      </c>
      <c r="N51" s="15">
        <v>-3.3700709999999998</v>
      </c>
      <c r="O51" s="2"/>
      <c r="P51" s="2"/>
      <c r="Q51" s="2"/>
      <c r="R51" s="2"/>
      <c r="S51" s="2"/>
      <c r="T51" s="2"/>
      <c r="U51" s="48"/>
      <c r="V51" s="42"/>
      <c r="W51" s="50"/>
    </row>
    <row r="52" spans="1:23" s="1" customFormat="1" ht="15.75">
      <c r="A52" s="42"/>
      <c r="B52" s="2"/>
      <c r="C52" s="2"/>
      <c r="D52" s="2"/>
      <c r="E52" s="2"/>
      <c r="F52" s="2"/>
      <c r="G52" s="14" t="s">
        <v>12</v>
      </c>
      <c r="H52" s="15">
        <v>1</v>
      </c>
      <c r="I52" s="15">
        <v>1.7945139999999999</v>
      </c>
      <c r="J52" s="15"/>
      <c r="K52" s="15"/>
      <c r="L52" s="14" t="s">
        <v>12</v>
      </c>
      <c r="M52" s="15">
        <v>1</v>
      </c>
      <c r="N52" s="15">
        <v>-0.58792</v>
      </c>
      <c r="O52" s="2"/>
      <c r="P52" s="2"/>
      <c r="Q52" s="2"/>
      <c r="R52" s="2"/>
      <c r="S52" s="2"/>
      <c r="T52" s="2"/>
      <c r="U52" s="48"/>
      <c r="V52" s="42"/>
      <c r="W52" s="50"/>
    </row>
    <row r="53" spans="1:23" s="1" customFormat="1" ht="15.75">
      <c r="A53" s="42"/>
      <c r="B53" s="2"/>
      <c r="C53" s="2"/>
      <c r="D53" s="2"/>
      <c r="E53" s="2"/>
      <c r="F53" s="2"/>
      <c r="G53" s="14" t="s">
        <v>13</v>
      </c>
      <c r="H53" s="15">
        <v>1</v>
      </c>
      <c r="I53" s="15">
        <v>3.6719999999999999E-3</v>
      </c>
      <c r="J53" s="15"/>
      <c r="K53" s="15"/>
      <c r="L53" s="14" t="s">
        <v>13</v>
      </c>
      <c r="M53" s="15">
        <v>1</v>
      </c>
      <c r="N53" s="15">
        <v>7.3200000000000001E-3</v>
      </c>
      <c r="O53" s="2"/>
      <c r="P53" s="2"/>
      <c r="Q53" s="2"/>
      <c r="R53" s="2"/>
      <c r="S53" s="2"/>
      <c r="T53" s="2"/>
      <c r="U53" s="48"/>
      <c r="V53" s="42"/>
      <c r="W53" s="50"/>
    </row>
    <row r="54" spans="1:23" s="1" customFormat="1" ht="15.75">
      <c r="A54" s="42"/>
      <c r="B54" s="2"/>
      <c r="C54" s="2"/>
      <c r="D54" s="2"/>
      <c r="E54" s="2"/>
      <c r="F54" s="2"/>
      <c r="G54" s="14" t="s">
        <v>14</v>
      </c>
      <c r="H54" s="15">
        <v>1</v>
      </c>
      <c r="I54" s="15">
        <v>3.6499999999999998E-4</v>
      </c>
      <c r="J54" s="15"/>
      <c r="K54" s="15"/>
      <c r="L54" s="14" t="s">
        <v>14</v>
      </c>
      <c r="M54" s="15">
        <v>1</v>
      </c>
      <c r="N54" s="15">
        <v>5.2599999999999999E-4</v>
      </c>
      <c r="O54" s="2"/>
      <c r="P54" s="2"/>
      <c r="Q54" s="2"/>
      <c r="R54" s="2"/>
      <c r="S54" s="2"/>
      <c r="T54" s="2"/>
      <c r="U54" s="48"/>
      <c r="V54" s="42"/>
      <c r="W54" s="50"/>
    </row>
    <row r="55" spans="1:23" s="1" customFormat="1">
      <c r="A55" s="4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48"/>
      <c r="V55" s="42"/>
      <c r="W55" s="50"/>
    </row>
    <row r="56" spans="1:23" s="1" customFormat="1" ht="21">
      <c r="A56" s="42"/>
      <c r="B56" s="2"/>
      <c r="C56" s="2"/>
      <c r="D56" s="2"/>
      <c r="E56" s="2"/>
      <c r="F56" s="16"/>
      <c r="G56" s="2"/>
      <c r="H56" s="2"/>
      <c r="I56" s="17"/>
      <c r="J56" s="2"/>
      <c r="K56" s="2"/>
      <c r="L56" s="2"/>
      <c r="M56" s="2"/>
      <c r="N56" s="2"/>
      <c r="O56" s="16"/>
      <c r="P56" s="2"/>
      <c r="Q56" s="2"/>
      <c r="R56" s="2"/>
      <c r="S56" s="2"/>
      <c r="T56" s="2"/>
      <c r="U56" s="48"/>
      <c r="V56" s="42"/>
      <c r="W56" s="50"/>
    </row>
    <row r="57" spans="1:23" s="1" customFormat="1">
      <c r="A57" s="42"/>
      <c r="B57" s="61"/>
      <c r="C57" s="2"/>
      <c r="D57" s="2"/>
      <c r="E57" s="2"/>
      <c r="F57" s="2"/>
      <c r="G57" s="2"/>
      <c r="H57" s="2"/>
      <c r="I57" s="1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48"/>
      <c r="V57" s="42"/>
      <c r="W57" s="50"/>
    </row>
    <row r="58" spans="1:23" s="1" customFormat="1" ht="17.25">
      <c r="A58" s="42"/>
      <c r="B58" s="15"/>
      <c r="C58" s="62">
        <v>2850</v>
      </c>
      <c r="D58" s="62">
        <v>2875</v>
      </c>
      <c r="E58" s="62">
        <v>2900</v>
      </c>
      <c r="F58" s="62">
        <v>2925</v>
      </c>
      <c r="G58" s="62">
        <v>2950</v>
      </c>
      <c r="H58" s="62">
        <v>2975</v>
      </c>
      <c r="I58" s="62">
        <v>3000</v>
      </c>
      <c r="J58" s="62">
        <v>3025</v>
      </c>
      <c r="K58" s="62">
        <v>3050</v>
      </c>
      <c r="L58" s="62">
        <v>3075</v>
      </c>
      <c r="M58" s="62">
        <v>3100</v>
      </c>
      <c r="N58" s="62">
        <v>3125</v>
      </c>
      <c r="O58" s="62">
        <v>3150</v>
      </c>
      <c r="P58" s="62">
        <v>3175</v>
      </c>
      <c r="Q58" s="62">
        <v>3200</v>
      </c>
      <c r="R58" s="62">
        <v>3225</v>
      </c>
      <c r="S58" s="62">
        <v>3250</v>
      </c>
      <c r="T58" s="62">
        <v>3275</v>
      </c>
      <c r="U58" s="71">
        <v>3300</v>
      </c>
      <c r="V58" s="42"/>
      <c r="W58" s="50"/>
    </row>
    <row r="59" spans="1:23" s="1" customFormat="1" ht="17.25">
      <c r="A59" s="42"/>
      <c r="B59" s="62">
        <v>0</v>
      </c>
      <c r="C59" s="15">
        <f t="shared" ref="C59:L68" si="0">$I$49+$I$50*$B59+$I$51*C$58+$I$52*$B59^2+$I$53*C$58*$B59+$I$54*C$58^2</f>
        <v>25.418294999999489</v>
      </c>
      <c r="D59" s="15">
        <f t="shared" si="0"/>
        <v>20.654594999999972</v>
      </c>
      <c r="E59" s="15">
        <f t="shared" si="0"/>
        <v>16.347144999999728</v>
      </c>
      <c r="F59" s="15">
        <f t="shared" si="0"/>
        <v>12.49594500000012</v>
      </c>
      <c r="G59" s="15">
        <f t="shared" si="0"/>
        <v>9.1009950000002391</v>
      </c>
      <c r="H59" s="15">
        <f t="shared" si="0"/>
        <v>6.1622949999991761</v>
      </c>
      <c r="I59" s="15">
        <f t="shared" si="0"/>
        <v>3.6798449999996592</v>
      </c>
      <c r="J59" s="15">
        <f t="shared" si="0"/>
        <v>1.6536449999994147</v>
      </c>
      <c r="K59" s="15">
        <f t="shared" si="0"/>
        <v>8.3694999999806896E-2</v>
      </c>
      <c r="L59" s="15">
        <f t="shared" si="0"/>
        <v>-1.0300050000000738</v>
      </c>
      <c r="M59" s="15">
        <f t="shared" ref="M59:U68" si="1">$I$49+$I$50*$B59+$I$51*M$58+$I$52*$B59^2+$I$53*M$58*$B59+$I$54*M$58^2</f>
        <v>-1.6874550000002273</v>
      </c>
      <c r="N59" s="15">
        <f t="shared" si="1"/>
        <v>-1.8886549999997442</v>
      </c>
      <c r="O59" s="15">
        <f t="shared" si="1"/>
        <v>-1.6336050000008981</v>
      </c>
      <c r="P59" s="15">
        <f t="shared" si="1"/>
        <v>-0.92230500000050597</v>
      </c>
      <c r="Q59" s="15">
        <f t="shared" si="1"/>
        <v>0.24524499999961336</v>
      </c>
      <c r="R59" s="15">
        <f t="shared" si="1"/>
        <v>1.8690449999994598</v>
      </c>
      <c r="S59" s="15">
        <f t="shared" si="1"/>
        <v>3.949094999999943</v>
      </c>
      <c r="T59" s="15">
        <f t="shared" si="1"/>
        <v>6.4853949999996985</v>
      </c>
      <c r="U59" s="72">
        <f t="shared" si="1"/>
        <v>9.4779450000000907</v>
      </c>
      <c r="V59" s="42"/>
      <c r="W59" s="50"/>
    </row>
    <row r="60" spans="1:23" s="1" customFormat="1" ht="17.25">
      <c r="A60" s="42"/>
      <c r="B60" s="62">
        <v>1</v>
      </c>
      <c r="C60" s="15">
        <f t="shared" si="0"/>
        <v>46.578262999999879</v>
      </c>
      <c r="D60" s="15">
        <f t="shared" si="0"/>
        <v>41.906363000000056</v>
      </c>
      <c r="E60" s="15">
        <f t="shared" si="0"/>
        <v>37.69071299999996</v>
      </c>
      <c r="F60" s="15">
        <f t="shared" si="0"/>
        <v>33.9313130000005</v>
      </c>
      <c r="G60" s="15">
        <f t="shared" si="0"/>
        <v>30.628163000000313</v>
      </c>
      <c r="H60" s="15">
        <f t="shared" si="0"/>
        <v>27.781262999999399</v>
      </c>
      <c r="I60" s="15">
        <f t="shared" si="0"/>
        <v>25.39061300000003</v>
      </c>
      <c r="J60" s="15">
        <f t="shared" si="0"/>
        <v>23.456212999999934</v>
      </c>
      <c r="K60" s="15">
        <f t="shared" si="0"/>
        <v>21.97806300000002</v>
      </c>
      <c r="L60" s="15">
        <f t="shared" si="0"/>
        <v>20.956163000000288</v>
      </c>
      <c r="M60" s="15">
        <f t="shared" si="1"/>
        <v>20.390513000000283</v>
      </c>
      <c r="N60" s="15">
        <f t="shared" si="1"/>
        <v>20.28111300000046</v>
      </c>
      <c r="O60" s="15">
        <f t="shared" si="1"/>
        <v>20.627962999999454</v>
      </c>
      <c r="P60" s="15">
        <f t="shared" si="1"/>
        <v>21.431062999999995</v>
      </c>
      <c r="Q60" s="15">
        <f t="shared" si="1"/>
        <v>22.690412999999808</v>
      </c>
      <c r="R60" s="15">
        <f t="shared" si="1"/>
        <v>24.406012999999803</v>
      </c>
      <c r="S60" s="15">
        <f t="shared" si="1"/>
        <v>26.577863000000434</v>
      </c>
      <c r="T60" s="15">
        <f t="shared" si="1"/>
        <v>29.205962999999883</v>
      </c>
      <c r="U60" s="72">
        <f t="shared" si="1"/>
        <v>32.290313000000424</v>
      </c>
      <c r="V60" s="42"/>
      <c r="W60" s="50"/>
    </row>
    <row r="61" spans="1:23" s="1" customFormat="1" ht="17.25">
      <c r="A61" s="42"/>
      <c r="B61" s="62">
        <v>2</v>
      </c>
      <c r="C61" s="15">
        <f t="shared" si="0"/>
        <v>71.327258999999685</v>
      </c>
      <c r="D61" s="15">
        <f t="shared" si="0"/>
        <v>66.747159000000011</v>
      </c>
      <c r="E61" s="15">
        <f t="shared" si="0"/>
        <v>62.623308999999608</v>
      </c>
      <c r="F61" s="15">
        <f t="shared" si="0"/>
        <v>58.955709000000297</v>
      </c>
      <c r="G61" s="15">
        <f t="shared" si="0"/>
        <v>55.744359000000259</v>
      </c>
      <c r="H61" s="15">
        <f t="shared" si="0"/>
        <v>52.989258999999038</v>
      </c>
      <c r="I61" s="15">
        <f t="shared" si="0"/>
        <v>50.690408999999818</v>
      </c>
      <c r="J61" s="15">
        <f t="shared" si="0"/>
        <v>48.847808999999415</v>
      </c>
      <c r="K61" s="15">
        <f t="shared" si="0"/>
        <v>47.46145899999965</v>
      </c>
      <c r="L61" s="15">
        <f t="shared" si="0"/>
        <v>46.531359000000066</v>
      </c>
      <c r="M61" s="15">
        <f t="shared" si="1"/>
        <v>46.057508999999754</v>
      </c>
      <c r="N61" s="15">
        <f t="shared" si="1"/>
        <v>46.03990900000008</v>
      </c>
      <c r="O61" s="15">
        <f t="shared" si="1"/>
        <v>46.478558999999223</v>
      </c>
      <c r="P61" s="15">
        <f t="shared" si="1"/>
        <v>47.373458999999457</v>
      </c>
      <c r="Q61" s="15">
        <f t="shared" si="1"/>
        <v>48.724608999999418</v>
      </c>
      <c r="R61" s="15">
        <f t="shared" si="1"/>
        <v>50.532008999999562</v>
      </c>
      <c r="S61" s="15">
        <f t="shared" si="1"/>
        <v>52.795658999999887</v>
      </c>
      <c r="T61" s="15">
        <f t="shared" si="1"/>
        <v>55.515558999999485</v>
      </c>
      <c r="U61" s="72">
        <f t="shared" si="1"/>
        <v>58.691709000000174</v>
      </c>
      <c r="V61" s="42"/>
      <c r="W61" s="50"/>
    </row>
    <row r="62" spans="1:23" s="1" customFormat="1" ht="17.25">
      <c r="A62" s="42"/>
      <c r="B62" s="62">
        <v>3</v>
      </c>
      <c r="C62" s="15">
        <f t="shared" si="0"/>
        <v>99.665282999999363</v>
      </c>
      <c r="D62" s="15">
        <f t="shared" si="0"/>
        <v>95.176982999999836</v>
      </c>
      <c r="E62" s="15">
        <f t="shared" si="0"/>
        <v>91.144932999999583</v>
      </c>
      <c r="F62" s="15">
        <f t="shared" si="0"/>
        <v>87.569132999999965</v>
      </c>
      <c r="G62" s="15">
        <f t="shared" si="0"/>
        <v>84.449583000000075</v>
      </c>
      <c r="H62" s="15">
        <f t="shared" si="0"/>
        <v>81.786282999999003</v>
      </c>
      <c r="I62" s="15">
        <f t="shared" si="0"/>
        <v>79.579232999999476</v>
      </c>
      <c r="J62" s="15">
        <f t="shared" si="0"/>
        <v>77.828432999999677</v>
      </c>
      <c r="K62" s="15">
        <f t="shared" si="0"/>
        <v>76.53388300000006</v>
      </c>
      <c r="L62" s="15">
        <f t="shared" si="0"/>
        <v>75.69558300000017</v>
      </c>
      <c r="M62" s="15">
        <f t="shared" si="1"/>
        <v>75.313533000000007</v>
      </c>
      <c r="N62" s="15">
        <f t="shared" si="1"/>
        <v>75.38773300000048</v>
      </c>
      <c r="O62" s="15">
        <f t="shared" si="1"/>
        <v>75.918182999999317</v>
      </c>
      <c r="P62" s="15">
        <f t="shared" si="1"/>
        <v>76.9048829999997</v>
      </c>
      <c r="Q62" s="15">
        <f t="shared" si="1"/>
        <v>78.34783299999981</v>
      </c>
      <c r="R62" s="15">
        <f t="shared" si="1"/>
        <v>80.247032999999647</v>
      </c>
      <c r="S62" s="15">
        <f t="shared" si="1"/>
        <v>82.60248300000012</v>
      </c>
      <c r="T62" s="15">
        <f t="shared" si="1"/>
        <v>85.414182999999866</v>
      </c>
      <c r="U62" s="72">
        <f t="shared" si="1"/>
        <v>88.682133000000249</v>
      </c>
      <c r="V62" s="42"/>
      <c r="W62" s="50"/>
    </row>
    <row r="63" spans="1:23" s="1" customFormat="1" ht="17.25">
      <c r="A63" s="42"/>
      <c r="B63" s="62">
        <v>4</v>
      </c>
      <c r="C63" s="15">
        <f t="shared" si="0"/>
        <v>131.59233499999937</v>
      </c>
      <c r="D63" s="15">
        <f t="shared" si="0"/>
        <v>127.19583499999999</v>
      </c>
      <c r="E63" s="15">
        <f t="shared" si="0"/>
        <v>123.25558499999988</v>
      </c>
      <c r="F63" s="15">
        <f t="shared" si="0"/>
        <v>119.77158499999996</v>
      </c>
      <c r="G63" s="15">
        <f t="shared" si="0"/>
        <v>116.74383500000022</v>
      </c>
      <c r="H63" s="15">
        <f t="shared" si="0"/>
        <v>114.17233499999929</v>
      </c>
      <c r="I63" s="15">
        <f t="shared" si="0"/>
        <v>112.05708499999946</v>
      </c>
      <c r="J63" s="15">
        <f t="shared" si="0"/>
        <v>110.39808499999936</v>
      </c>
      <c r="K63" s="15">
        <f t="shared" si="0"/>
        <v>109.19533499999989</v>
      </c>
      <c r="L63" s="15">
        <f t="shared" si="0"/>
        <v>108.44883499999969</v>
      </c>
      <c r="M63" s="15">
        <f t="shared" si="1"/>
        <v>108.15858499999968</v>
      </c>
      <c r="N63" s="15">
        <f t="shared" si="1"/>
        <v>108.3245850000003</v>
      </c>
      <c r="O63" s="15">
        <f t="shared" si="1"/>
        <v>108.94683499999883</v>
      </c>
      <c r="P63" s="15">
        <f t="shared" si="1"/>
        <v>110.02533499999936</v>
      </c>
      <c r="Q63" s="15">
        <f t="shared" si="1"/>
        <v>111.56008499999962</v>
      </c>
      <c r="R63" s="15">
        <f t="shared" si="1"/>
        <v>113.5510849999996</v>
      </c>
      <c r="S63" s="15">
        <f t="shared" si="1"/>
        <v>115.99833499999977</v>
      </c>
      <c r="T63" s="15">
        <f t="shared" si="1"/>
        <v>118.90183499999966</v>
      </c>
      <c r="U63" s="72">
        <f t="shared" si="1"/>
        <v>122.2615850000002</v>
      </c>
      <c r="V63" s="42"/>
      <c r="W63" s="50"/>
    </row>
    <row r="64" spans="1:23" s="1" customFormat="1" ht="17.25">
      <c r="A64" s="42"/>
      <c r="B64" s="62">
        <v>5</v>
      </c>
      <c r="C64" s="15">
        <f t="shared" si="0"/>
        <v>167.1084149999997</v>
      </c>
      <c r="D64" s="15">
        <f t="shared" si="0"/>
        <v>162.80371500000001</v>
      </c>
      <c r="E64" s="15">
        <f t="shared" si="0"/>
        <v>158.95526500000005</v>
      </c>
      <c r="F64" s="15">
        <f t="shared" si="0"/>
        <v>155.56306500000028</v>
      </c>
      <c r="G64" s="15">
        <f t="shared" si="0"/>
        <v>152.62711500000023</v>
      </c>
      <c r="H64" s="15">
        <f t="shared" si="0"/>
        <v>150.14741499999946</v>
      </c>
      <c r="I64" s="15">
        <f t="shared" si="0"/>
        <v>148.12396499999977</v>
      </c>
      <c r="J64" s="15">
        <f t="shared" si="0"/>
        <v>146.55676499999981</v>
      </c>
      <c r="K64" s="15">
        <f t="shared" si="0"/>
        <v>145.44581500000004</v>
      </c>
      <c r="L64" s="15">
        <f t="shared" si="0"/>
        <v>144.79111499999999</v>
      </c>
      <c r="M64" s="15">
        <f t="shared" si="1"/>
        <v>144.59266500000012</v>
      </c>
      <c r="N64" s="15">
        <f t="shared" si="1"/>
        <v>144.85046500000044</v>
      </c>
      <c r="O64" s="15">
        <f t="shared" si="1"/>
        <v>145.56451499999912</v>
      </c>
      <c r="P64" s="15">
        <f t="shared" si="1"/>
        <v>146.7348149999998</v>
      </c>
      <c r="Q64" s="15">
        <f t="shared" si="1"/>
        <v>148.36136499999975</v>
      </c>
      <c r="R64" s="15">
        <f t="shared" si="1"/>
        <v>150.44416499999943</v>
      </c>
      <c r="S64" s="15">
        <f t="shared" si="1"/>
        <v>152.9832150000002</v>
      </c>
      <c r="T64" s="15">
        <f t="shared" si="1"/>
        <v>155.97851499999979</v>
      </c>
      <c r="U64" s="72">
        <f t="shared" si="1"/>
        <v>159.43006500000047</v>
      </c>
      <c r="V64" s="42"/>
      <c r="W64" s="50"/>
    </row>
    <row r="65" spans="1:23" s="1" customFormat="1" ht="17.25">
      <c r="A65" s="42"/>
      <c r="B65" s="62">
        <v>6</v>
      </c>
      <c r="C65" s="15">
        <f t="shared" si="0"/>
        <v>206.21352299999944</v>
      </c>
      <c r="D65" s="15">
        <f t="shared" si="0"/>
        <v>202.00062299999991</v>
      </c>
      <c r="E65" s="15">
        <f t="shared" si="0"/>
        <v>198.24397299999964</v>
      </c>
      <c r="F65" s="15">
        <f t="shared" si="0"/>
        <v>194.94357300000001</v>
      </c>
      <c r="G65" s="15">
        <f t="shared" si="0"/>
        <v>192.09942300000012</v>
      </c>
      <c r="H65" s="15">
        <f t="shared" si="0"/>
        <v>189.71152299999903</v>
      </c>
      <c r="I65" s="15">
        <f t="shared" si="0"/>
        <v>187.7798729999995</v>
      </c>
      <c r="J65" s="15">
        <f t="shared" si="0"/>
        <v>186.30447299999923</v>
      </c>
      <c r="K65" s="15">
        <f t="shared" si="0"/>
        <v>185.28532299999961</v>
      </c>
      <c r="L65" s="15">
        <f t="shared" si="0"/>
        <v>184.72242299999971</v>
      </c>
      <c r="M65" s="15">
        <f t="shared" si="1"/>
        <v>184.61577299999954</v>
      </c>
      <c r="N65" s="15">
        <f t="shared" si="1"/>
        <v>184.965373</v>
      </c>
      <c r="O65" s="15">
        <f t="shared" si="1"/>
        <v>185.77122299999883</v>
      </c>
      <c r="P65" s="15">
        <f t="shared" si="1"/>
        <v>187.0333229999992</v>
      </c>
      <c r="Q65" s="15">
        <f t="shared" si="1"/>
        <v>188.7516729999993</v>
      </c>
      <c r="R65" s="15">
        <f t="shared" si="1"/>
        <v>190.92627299999913</v>
      </c>
      <c r="S65" s="15">
        <f t="shared" si="1"/>
        <v>193.55712299999959</v>
      </c>
      <c r="T65" s="15">
        <f t="shared" si="1"/>
        <v>196.64422299999933</v>
      </c>
      <c r="U65" s="72">
        <f t="shared" si="1"/>
        <v>200.1875729999997</v>
      </c>
      <c r="V65" s="42"/>
      <c r="W65" s="50"/>
    </row>
    <row r="66" spans="1:23" s="1" customFormat="1" ht="17.25">
      <c r="A66" s="42"/>
      <c r="B66" s="62">
        <v>7</v>
      </c>
      <c r="C66" s="15">
        <f t="shared" si="0"/>
        <v>248.90765899999951</v>
      </c>
      <c r="D66" s="15">
        <f t="shared" si="0"/>
        <v>244.78655899999967</v>
      </c>
      <c r="E66" s="15">
        <f t="shared" si="0"/>
        <v>241.12170899999956</v>
      </c>
      <c r="F66" s="15">
        <f t="shared" si="0"/>
        <v>237.91310900000008</v>
      </c>
      <c r="G66" s="15">
        <f t="shared" si="0"/>
        <v>235.16075899999987</v>
      </c>
      <c r="H66" s="15">
        <f t="shared" si="0"/>
        <v>232.86465899999894</v>
      </c>
      <c r="I66" s="15">
        <f t="shared" si="0"/>
        <v>231.02480899999955</v>
      </c>
      <c r="J66" s="15">
        <f t="shared" si="0"/>
        <v>229.64120899999944</v>
      </c>
      <c r="K66" s="15">
        <f t="shared" si="0"/>
        <v>228.7138589999995</v>
      </c>
      <c r="L66" s="15">
        <f t="shared" si="0"/>
        <v>228.24275899999975</v>
      </c>
      <c r="M66" s="15">
        <f t="shared" si="1"/>
        <v>228.22790899999973</v>
      </c>
      <c r="N66" s="15">
        <f t="shared" si="1"/>
        <v>228.66930899999988</v>
      </c>
      <c r="O66" s="15">
        <f t="shared" si="1"/>
        <v>229.56695899999886</v>
      </c>
      <c r="P66" s="15">
        <f t="shared" si="1"/>
        <v>230.92085899999938</v>
      </c>
      <c r="Q66" s="15">
        <f t="shared" si="1"/>
        <v>232.73100899999963</v>
      </c>
      <c r="R66" s="15">
        <f t="shared" si="1"/>
        <v>234.99740899999915</v>
      </c>
      <c r="S66" s="15">
        <f t="shared" si="1"/>
        <v>237.72005899999976</v>
      </c>
      <c r="T66" s="15">
        <f t="shared" si="1"/>
        <v>240.89895899999965</v>
      </c>
      <c r="U66" s="72">
        <f t="shared" si="1"/>
        <v>244.53410899999972</v>
      </c>
      <c r="V66" s="42"/>
      <c r="W66" s="50"/>
    </row>
    <row r="67" spans="1:23" s="1" customFormat="1" ht="17.25">
      <c r="A67" s="42"/>
      <c r="B67" s="62">
        <v>8</v>
      </c>
      <c r="C67" s="15">
        <f t="shared" si="0"/>
        <v>295.19082299999945</v>
      </c>
      <c r="D67" s="15">
        <f t="shared" si="0"/>
        <v>291.16152300000022</v>
      </c>
      <c r="E67" s="15">
        <f t="shared" si="0"/>
        <v>287.58847299999979</v>
      </c>
      <c r="F67" s="15">
        <f t="shared" si="0"/>
        <v>284.47167300000046</v>
      </c>
      <c r="G67" s="15">
        <f t="shared" si="0"/>
        <v>281.81112300000041</v>
      </c>
      <c r="H67" s="15">
        <f t="shared" si="0"/>
        <v>279.60682299999917</v>
      </c>
      <c r="I67" s="15">
        <f t="shared" si="0"/>
        <v>277.85877299999993</v>
      </c>
      <c r="J67" s="15">
        <f t="shared" si="0"/>
        <v>276.56697299999951</v>
      </c>
      <c r="K67" s="15">
        <f t="shared" si="0"/>
        <v>275.73142299999972</v>
      </c>
      <c r="L67" s="15">
        <f t="shared" si="0"/>
        <v>275.35212300000012</v>
      </c>
      <c r="M67" s="15">
        <f t="shared" si="1"/>
        <v>275.42907299999979</v>
      </c>
      <c r="N67" s="15">
        <f t="shared" si="1"/>
        <v>275.96227300000055</v>
      </c>
      <c r="O67" s="15">
        <f t="shared" si="1"/>
        <v>276.95172299999922</v>
      </c>
      <c r="P67" s="15">
        <f t="shared" si="1"/>
        <v>278.39742299999943</v>
      </c>
      <c r="Q67" s="15">
        <f t="shared" si="1"/>
        <v>280.29937299999983</v>
      </c>
      <c r="R67" s="15">
        <f t="shared" si="1"/>
        <v>282.6575729999995</v>
      </c>
      <c r="S67" s="15">
        <f t="shared" si="1"/>
        <v>285.47202300000026</v>
      </c>
      <c r="T67" s="15">
        <f t="shared" si="1"/>
        <v>288.74272299999984</v>
      </c>
      <c r="U67" s="72">
        <f t="shared" si="1"/>
        <v>292.46967300000006</v>
      </c>
      <c r="V67" s="42"/>
      <c r="W67" s="50"/>
    </row>
    <row r="68" spans="1:23" s="1" customFormat="1" ht="17.25">
      <c r="A68" s="42"/>
      <c r="B68" s="62">
        <v>9</v>
      </c>
      <c r="C68" s="15">
        <f t="shared" si="0"/>
        <v>345.06301499999927</v>
      </c>
      <c r="D68" s="15">
        <f t="shared" si="0"/>
        <v>341.12551499999972</v>
      </c>
      <c r="E68" s="15">
        <f t="shared" si="0"/>
        <v>337.64426499999945</v>
      </c>
      <c r="F68" s="15">
        <f t="shared" si="0"/>
        <v>334.61926499999981</v>
      </c>
      <c r="G68" s="15">
        <f t="shared" si="0"/>
        <v>332.0505149999999</v>
      </c>
      <c r="H68" s="15">
        <f t="shared" si="0"/>
        <v>329.93801499999881</v>
      </c>
      <c r="I68" s="15">
        <f t="shared" si="0"/>
        <v>328.28176499999972</v>
      </c>
      <c r="J68" s="15">
        <f t="shared" si="0"/>
        <v>327.08176499999945</v>
      </c>
      <c r="K68" s="15">
        <f t="shared" si="0"/>
        <v>326.33801499999981</v>
      </c>
      <c r="L68" s="15">
        <f t="shared" si="0"/>
        <v>326.0505149999999</v>
      </c>
      <c r="M68" s="15">
        <f t="shared" si="1"/>
        <v>326.21926499999972</v>
      </c>
      <c r="N68" s="15">
        <f t="shared" si="1"/>
        <v>326.84426500000018</v>
      </c>
      <c r="O68" s="15">
        <f t="shared" si="1"/>
        <v>327.925514999999</v>
      </c>
      <c r="P68" s="15">
        <f t="shared" si="1"/>
        <v>329.46301499999936</v>
      </c>
      <c r="Q68" s="15">
        <f t="shared" si="1"/>
        <v>331.45676499999945</v>
      </c>
      <c r="R68" s="15">
        <f t="shared" si="1"/>
        <v>333.90676499999927</v>
      </c>
      <c r="S68" s="15">
        <f t="shared" si="1"/>
        <v>336.81301499999972</v>
      </c>
      <c r="T68" s="15">
        <f t="shared" si="1"/>
        <v>340.17551499999945</v>
      </c>
      <c r="U68" s="72">
        <f t="shared" si="1"/>
        <v>343.99426499999981</v>
      </c>
      <c r="V68" s="42"/>
      <c r="W68" s="50"/>
    </row>
    <row r="69" spans="1:23" s="1" customFormat="1" ht="17.25">
      <c r="A69" s="42"/>
      <c r="B69" s="62">
        <v>10</v>
      </c>
      <c r="C69" s="15">
        <f t="shared" ref="C69:L78" si="2">$I$49+$I$50*$B69+$I$51*C$58+$I$52*$B69^2+$I$53*C$58*$B69+$I$54*C$58^2</f>
        <v>398.52423499999941</v>
      </c>
      <c r="D69" s="15">
        <f t="shared" si="2"/>
        <v>394.67853500000001</v>
      </c>
      <c r="E69" s="15">
        <f t="shared" si="2"/>
        <v>391.28908499999943</v>
      </c>
      <c r="F69" s="15">
        <f t="shared" si="2"/>
        <v>388.35588499999994</v>
      </c>
      <c r="G69" s="15">
        <f t="shared" si="2"/>
        <v>385.87893500000018</v>
      </c>
      <c r="H69" s="15">
        <f t="shared" si="2"/>
        <v>383.85823499999924</v>
      </c>
      <c r="I69" s="15">
        <f t="shared" si="2"/>
        <v>382.29378499999939</v>
      </c>
      <c r="J69" s="15">
        <f t="shared" si="2"/>
        <v>381.18558499999926</v>
      </c>
      <c r="K69" s="15">
        <f t="shared" si="2"/>
        <v>380.53363499999978</v>
      </c>
      <c r="L69" s="15">
        <f t="shared" si="2"/>
        <v>380.33793500000002</v>
      </c>
      <c r="M69" s="15">
        <f t="shared" ref="M69:U78" si="3">$I$49+$I$50*$B69+$I$51*M$58+$I$52*$B69^2+$I$53*M$58*$B69+$I$54*M$58^2</f>
        <v>380.59848499999953</v>
      </c>
      <c r="N69" s="15">
        <f t="shared" si="3"/>
        <v>381.31528500000013</v>
      </c>
      <c r="O69" s="15">
        <f t="shared" si="3"/>
        <v>382.4883349999991</v>
      </c>
      <c r="P69" s="15">
        <f t="shared" si="3"/>
        <v>384.11763499999915</v>
      </c>
      <c r="Q69" s="15">
        <f t="shared" si="3"/>
        <v>386.20318499999939</v>
      </c>
      <c r="R69" s="15">
        <f t="shared" si="3"/>
        <v>388.74498499999936</v>
      </c>
      <c r="S69" s="15">
        <f t="shared" si="3"/>
        <v>391.74303499999996</v>
      </c>
      <c r="T69" s="15">
        <f t="shared" si="3"/>
        <v>395.19733499999938</v>
      </c>
      <c r="U69" s="72">
        <f t="shared" si="3"/>
        <v>399.1078849999999</v>
      </c>
      <c r="V69" s="42"/>
      <c r="W69" s="50"/>
    </row>
    <row r="70" spans="1:23" s="1" customFormat="1" ht="17.25">
      <c r="A70" s="42"/>
      <c r="B70" s="62">
        <v>11</v>
      </c>
      <c r="C70" s="15">
        <f t="shared" si="2"/>
        <v>455.57448299999987</v>
      </c>
      <c r="D70" s="15">
        <f t="shared" si="2"/>
        <v>451.82058300000017</v>
      </c>
      <c r="E70" s="15">
        <f t="shared" si="2"/>
        <v>448.52293300000019</v>
      </c>
      <c r="F70" s="15">
        <f t="shared" si="2"/>
        <v>445.6815330000004</v>
      </c>
      <c r="G70" s="15">
        <f t="shared" si="2"/>
        <v>443.29638300000033</v>
      </c>
      <c r="H70" s="15">
        <f t="shared" si="2"/>
        <v>441.36748299999954</v>
      </c>
      <c r="I70" s="15">
        <f t="shared" si="2"/>
        <v>439.89483299999984</v>
      </c>
      <c r="J70" s="15">
        <f t="shared" si="2"/>
        <v>438.87843299999986</v>
      </c>
      <c r="K70" s="15">
        <f t="shared" si="2"/>
        <v>438.31828300000006</v>
      </c>
      <c r="L70" s="15">
        <f t="shared" si="2"/>
        <v>438.214383</v>
      </c>
      <c r="M70" s="15">
        <f t="shared" si="3"/>
        <v>438.56673300000011</v>
      </c>
      <c r="N70" s="15">
        <f t="shared" si="3"/>
        <v>439.37533300000041</v>
      </c>
      <c r="O70" s="15">
        <f t="shared" si="3"/>
        <v>440.64018299999952</v>
      </c>
      <c r="P70" s="15">
        <f t="shared" si="3"/>
        <v>442.36128299999973</v>
      </c>
      <c r="Q70" s="15">
        <f t="shared" si="3"/>
        <v>444.53863299999966</v>
      </c>
      <c r="R70" s="15">
        <f t="shared" si="3"/>
        <v>447.17223299999978</v>
      </c>
      <c r="S70" s="15">
        <f t="shared" si="3"/>
        <v>450.26208300000008</v>
      </c>
      <c r="T70" s="15">
        <f t="shared" si="3"/>
        <v>453.8081830000001</v>
      </c>
      <c r="U70" s="72">
        <f t="shared" si="3"/>
        <v>457.81053300000031</v>
      </c>
      <c r="V70" s="42"/>
      <c r="W70" s="50"/>
    </row>
    <row r="71" spans="1:23" s="1" customFormat="1" ht="17.25">
      <c r="A71" s="42"/>
      <c r="B71" s="62">
        <v>12</v>
      </c>
      <c r="C71" s="15">
        <f t="shared" si="2"/>
        <v>516.2137589999993</v>
      </c>
      <c r="D71" s="15">
        <f t="shared" si="2"/>
        <v>512.5516590000002</v>
      </c>
      <c r="E71" s="15">
        <f t="shared" si="2"/>
        <v>509.34580899999992</v>
      </c>
      <c r="F71" s="15">
        <f t="shared" si="2"/>
        <v>506.59620900000027</v>
      </c>
      <c r="G71" s="15">
        <f t="shared" si="2"/>
        <v>504.30285900000035</v>
      </c>
      <c r="H71" s="15">
        <f t="shared" si="2"/>
        <v>502.46575899999925</v>
      </c>
      <c r="I71" s="15">
        <f t="shared" si="2"/>
        <v>501.0849089999997</v>
      </c>
      <c r="J71" s="15">
        <f t="shared" si="2"/>
        <v>500.16030899999942</v>
      </c>
      <c r="K71" s="15">
        <f t="shared" si="2"/>
        <v>499.69195899999977</v>
      </c>
      <c r="L71" s="15">
        <f t="shared" si="2"/>
        <v>499.67985899999985</v>
      </c>
      <c r="M71" s="15">
        <f t="shared" si="3"/>
        <v>500.12400899999966</v>
      </c>
      <c r="N71" s="15">
        <f t="shared" si="3"/>
        <v>501.02440900000011</v>
      </c>
      <c r="O71" s="15">
        <f t="shared" si="3"/>
        <v>502.38105899999891</v>
      </c>
      <c r="P71" s="15">
        <f t="shared" si="3"/>
        <v>504.19395899999972</v>
      </c>
      <c r="Q71" s="15">
        <f t="shared" si="3"/>
        <v>506.4631089999998</v>
      </c>
      <c r="R71" s="15">
        <f t="shared" si="3"/>
        <v>509.18850899999961</v>
      </c>
      <c r="S71" s="15">
        <f t="shared" si="3"/>
        <v>512.37015900000006</v>
      </c>
      <c r="T71" s="15">
        <f t="shared" si="3"/>
        <v>516.00805899999978</v>
      </c>
      <c r="U71" s="72">
        <f t="shared" si="3"/>
        <v>520.10220900000013</v>
      </c>
      <c r="V71" s="42"/>
      <c r="W71" s="50"/>
    </row>
    <row r="72" spans="1:23" s="1" customFormat="1" ht="17.25">
      <c r="A72" s="42"/>
      <c r="B72" s="62">
        <v>13</v>
      </c>
      <c r="C72" s="15">
        <f t="shared" si="2"/>
        <v>580.44206299999905</v>
      </c>
      <c r="D72" s="15">
        <f t="shared" si="2"/>
        <v>576.87176299999965</v>
      </c>
      <c r="E72" s="15">
        <f t="shared" si="2"/>
        <v>573.75771299999951</v>
      </c>
      <c r="F72" s="15">
        <f t="shared" si="2"/>
        <v>571.09991300000002</v>
      </c>
      <c r="G72" s="15">
        <f t="shared" si="2"/>
        <v>568.89836299999979</v>
      </c>
      <c r="H72" s="15">
        <f t="shared" si="2"/>
        <v>567.15306299999884</v>
      </c>
      <c r="I72" s="15">
        <f t="shared" si="2"/>
        <v>565.86401299999943</v>
      </c>
      <c r="J72" s="15">
        <f t="shared" si="2"/>
        <v>565.0312129999993</v>
      </c>
      <c r="K72" s="15">
        <f t="shared" si="2"/>
        <v>564.65466299999935</v>
      </c>
      <c r="L72" s="15">
        <f t="shared" si="2"/>
        <v>564.73436299999958</v>
      </c>
      <c r="M72" s="15">
        <f t="shared" si="3"/>
        <v>565.27031299999953</v>
      </c>
      <c r="N72" s="15">
        <f t="shared" si="3"/>
        <v>566.26251300000013</v>
      </c>
      <c r="O72" s="15">
        <f t="shared" si="3"/>
        <v>567.71096299999863</v>
      </c>
      <c r="P72" s="15">
        <f t="shared" si="3"/>
        <v>569.61566299999913</v>
      </c>
      <c r="Q72" s="15">
        <f t="shared" si="3"/>
        <v>571.97661299999936</v>
      </c>
      <c r="R72" s="15">
        <f t="shared" si="3"/>
        <v>574.79381299999932</v>
      </c>
      <c r="S72" s="15">
        <f t="shared" si="3"/>
        <v>578.06726299999946</v>
      </c>
      <c r="T72" s="15">
        <f t="shared" si="3"/>
        <v>581.79696299999932</v>
      </c>
      <c r="U72" s="72">
        <f t="shared" si="3"/>
        <v>585.98291299999983</v>
      </c>
      <c r="V72" s="42"/>
      <c r="W72" s="50"/>
    </row>
    <row r="73" spans="1:23" s="1" customFormat="1" ht="17.25">
      <c r="A73" s="42"/>
      <c r="B73" s="62">
        <v>14</v>
      </c>
      <c r="C73" s="15">
        <f t="shared" si="2"/>
        <v>648.25939499999959</v>
      </c>
      <c r="D73" s="15">
        <f t="shared" si="2"/>
        <v>644.78089499999987</v>
      </c>
      <c r="E73" s="15">
        <f t="shared" si="2"/>
        <v>641.75864499999989</v>
      </c>
      <c r="F73" s="15">
        <f t="shared" si="2"/>
        <v>639.19264500000008</v>
      </c>
      <c r="G73" s="15">
        <f t="shared" si="2"/>
        <v>637.08289500000046</v>
      </c>
      <c r="H73" s="15">
        <f t="shared" si="2"/>
        <v>635.4293949999992</v>
      </c>
      <c r="I73" s="15">
        <f t="shared" si="2"/>
        <v>634.23214499999995</v>
      </c>
      <c r="J73" s="15">
        <f t="shared" si="2"/>
        <v>633.49114499999951</v>
      </c>
      <c r="K73" s="15">
        <f t="shared" si="2"/>
        <v>633.2063949999997</v>
      </c>
      <c r="L73" s="15">
        <f t="shared" si="2"/>
        <v>633.37789500000008</v>
      </c>
      <c r="M73" s="15">
        <f t="shared" si="3"/>
        <v>634.00564499999973</v>
      </c>
      <c r="N73" s="15">
        <f t="shared" si="3"/>
        <v>635.08964500000047</v>
      </c>
      <c r="O73" s="15">
        <f t="shared" si="3"/>
        <v>636.62989499999912</v>
      </c>
      <c r="P73" s="15">
        <f t="shared" si="3"/>
        <v>638.62639499999977</v>
      </c>
      <c r="Q73" s="15">
        <f t="shared" si="3"/>
        <v>641.0791449999997</v>
      </c>
      <c r="R73" s="15">
        <f t="shared" si="3"/>
        <v>643.98814499999935</v>
      </c>
      <c r="S73" s="15">
        <f t="shared" si="3"/>
        <v>647.35339500000009</v>
      </c>
      <c r="T73" s="15">
        <f t="shared" si="3"/>
        <v>651.17489499999965</v>
      </c>
      <c r="U73" s="72">
        <f t="shared" si="3"/>
        <v>655.4526450000003</v>
      </c>
      <c r="V73" s="42"/>
      <c r="W73" s="50"/>
    </row>
    <row r="74" spans="1:23" s="1" customFormat="1" ht="17.25">
      <c r="A74" s="42"/>
      <c r="B74" s="62">
        <v>15</v>
      </c>
      <c r="C74" s="15">
        <f t="shared" si="2"/>
        <v>719.66575499999954</v>
      </c>
      <c r="D74" s="15">
        <f t="shared" si="2"/>
        <v>716.27905499999997</v>
      </c>
      <c r="E74" s="15">
        <f t="shared" si="2"/>
        <v>713.34860499999968</v>
      </c>
      <c r="F74" s="15">
        <f t="shared" si="2"/>
        <v>710.87440500000002</v>
      </c>
      <c r="G74" s="15">
        <f t="shared" si="2"/>
        <v>708.8564550000001</v>
      </c>
      <c r="H74" s="15">
        <f t="shared" si="2"/>
        <v>707.29475499999899</v>
      </c>
      <c r="I74" s="15">
        <f t="shared" si="2"/>
        <v>706.18930499999988</v>
      </c>
      <c r="J74" s="15">
        <f t="shared" si="2"/>
        <v>705.54010499999958</v>
      </c>
      <c r="K74" s="15">
        <f t="shared" si="2"/>
        <v>705.34715499999993</v>
      </c>
      <c r="L74" s="15">
        <f t="shared" si="2"/>
        <v>705.610455</v>
      </c>
      <c r="M74" s="15">
        <f t="shared" si="3"/>
        <v>706.3300049999998</v>
      </c>
      <c r="N74" s="15">
        <f t="shared" si="3"/>
        <v>707.50580500000024</v>
      </c>
      <c r="O74" s="15">
        <f t="shared" si="3"/>
        <v>709.13785499999904</v>
      </c>
      <c r="P74" s="15">
        <f t="shared" si="3"/>
        <v>711.22615499999938</v>
      </c>
      <c r="Q74" s="15">
        <f t="shared" si="3"/>
        <v>713.77070499999945</v>
      </c>
      <c r="R74" s="15">
        <f t="shared" si="3"/>
        <v>716.77150499999925</v>
      </c>
      <c r="S74" s="15">
        <f t="shared" si="3"/>
        <v>720.22855499999969</v>
      </c>
      <c r="T74" s="15">
        <f t="shared" si="3"/>
        <v>724.14185499999985</v>
      </c>
      <c r="U74" s="72">
        <f t="shared" si="3"/>
        <v>728.5114050000002</v>
      </c>
      <c r="V74" s="42"/>
      <c r="W74" s="50"/>
    </row>
    <row r="75" spans="1:23" s="1" customFormat="1" ht="17.25">
      <c r="A75" s="42"/>
      <c r="B75" s="62">
        <v>16</v>
      </c>
      <c r="C75" s="15">
        <f t="shared" si="2"/>
        <v>794.66114299999936</v>
      </c>
      <c r="D75" s="15">
        <f t="shared" si="2"/>
        <v>791.36624299999949</v>
      </c>
      <c r="E75" s="15">
        <f t="shared" si="2"/>
        <v>788.52759299999934</v>
      </c>
      <c r="F75" s="15">
        <f t="shared" si="2"/>
        <v>786.14519299999984</v>
      </c>
      <c r="G75" s="15">
        <f t="shared" si="2"/>
        <v>784.21904300000006</v>
      </c>
      <c r="H75" s="15">
        <f t="shared" si="2"/>
        <v>782.74914299999909</v>
      </c>
      <c r="I75" s="15">
        <f t="shared" si="2"/>
        <v>781.73549299999922</v>
      </c>
      <c r="J75" s="15">
        <f t="shared" si="2"/>
        <v>781.17809299999908</v>
      </c>
      <c r="K75" s="15">
        <f t="shared" si="2"/>
        <v>781.07694299999957</v>
      </c>
      <c r="L75" s="15">
        <f t="shared" si="2"/>
        <v>781.43204299999979</v>
      </c>
      <c r="M75" s="15">
        <f t="shared" si="3"/>
        <v>782.24339299999929</v>
      </c>
      <c r="N75" s="15">
        <f t="shared" si="3"/>
        <v>783.51099299999987</v>
      </c>
      <c r="O75" s="15">
        <f t="shared" si="3"/>
        <v>785.23484299999882</v>
      </c>
      <c r="P75" s="15">
        <f t="shared" si="3"/>
        <v>787.41494299999931</v>
      </c>
      <c r="Q75" s="15">
        <f t="shared" si="3"/>
        <v>790.05129299999908</v>
      </c>
      <c r="R75" s="15">
        <f t="shared" si="3"/>
        <v>793.14389299999903</v>
      </c>
      <c r="S75" s="15">
        <f t="shared" si="3"/>
        <v>796.69274299999961</v>
      </c>
      <c r="T75" s="15">
        <f t="shared" si="3"/>
        <v>800.69784299999947</v>
      </c>
      <c r="U75" s="72">
        <f t="shared" si="3"/>
        <v>805.15919299999996</v>
      </c>
      <c r="V75" s="42"/>
      <c r="W75" s="50"/>
    </row>
    <row r="76" spans="1:23" s="1" customFormat="1" ht="17.25">
      <c r="A76" s="42"/>
      <c r="B76" s="62">
        <v>17</v>
      </c>
      <c r="C76" s="15">
        <f t="shared" si="2"/>
        <v>873.2455589999995</v>
      </c>
      <c r="D76" s="15">
        <f t="shared" si="2"/>
        <v>870.04245900000024</v>
      </c>
      <c r="E76" s="15">
        <f t="shared" si="2"/>
        <v>867.29560899999979</v>
      </c>
      <c r="F76" s="15">
        <f t="shared" si="2"/>
        <v>865.00500900000043</v>
      </c>
      <c r="G76" s="15">
        <f t="shared" si="2"/>
        <v>863.17065900000034</v>
      </c>
      <c r="H76" s="15">
        <f t="shared" si="2"/>
        <v>861.79255899999953</v>
      </c>
      <c r="I76" s="15">
        <f t="shared" si="2"/>
        <v>860.87070899999981</v>
      </c>
      <c r="J76" s="15">
        <f t="shared" si="2"/>
        <v>860.40510899999981</v>
      </c>
      <c r="K76" s="15">
        <f t="shared" si="2"/>
        <v>860.395759</v>
      </c>
      <c r="L76" s="15">
        <f t="shared" si="2"/>
        <v>860.84265900000037</v>
      </c>
      <c r="M76" s="15">
        <f t="shared" si="3"/>
        <v>861.74580900000001</v>
      </c>
      <c r="N76" s="15">
        <f t="shared" si="3"/>
        <v>863.10520900000029</v>
      </c>
      <c r="O76" s="15">
        <f t="shared" si="3"/>
        <v>864.92085899999938</v>
      </c>
      <c r="P76" s="15">
        <f t="shared" si="3"/>
        <v>867.19275899999957</v>
      </c>
      <c r="Q76" s="15">
        <f t="shared" si="3"/>
        <v>869.92090899999994</v>
      </c>
      <c r="R76" s="15">
        <f t="shared" si="3"/>
        <v>873.10530899999958</v>
      </c>
      <c r="S76" s="15">
        <f t="shared" si="3"/>
        <v>876.74595900000031</v>
      </c>
      <c r="T76" s="15">
        <f t="shared" si="3"/>
        <v>880.84285899999986</v>
      </c>
      <c r="U76" s="72">
        <f t="shared" si="3"/>
        <v>885.3960090000005</v>
      </c>
      <c r="V76" s="42"/>
      <c r="W76" s="50"/>
    </row>
    <row r="77" spans="1:23" s="1" customFormat="1" ht="17.25">
      <c r="A77" s="42"/>
      <c r="B77" s="62">
        <v>18</v>
      </c>
      <c r="C77" s="15">
        <f t="shared" si="2"/>
        <v>955.41900299999952</v>
      </c>
      <c r="D77" s="15">
        <f t="shared" si="2"/>
        <v>952.30770299999995</v>
      </c>
      <c r="E77" s="15">
        <f t="shared" si="2"/>
        <v>949.65265299999965</v>
      </c>
      <c r="F77" s="15">
        <f t="shared" si="2"/>
        <v>947.45385300000044</v>
      </c>
      <c r="G77" s="15">
        <f t="shared" si="2"/>
        <v>945.7113030000005</v>
      </c>
      <c r="H77" s="15">
        <f t="shared" si="2"/>
        <v>944.42500299999938</v>
      </c>
      <c r="I77" s="15">
        <f t="shared" si="2"/>
        <v>943.5949529999998</v>
      </c>
      <c r="J77" s="15">
        <f t="shared" si="2"/>
        <v>943.2211529999995</v>
      </c>
      <c r="K77" s="15">
        <f t="shared" si="2"/>
        <v>943.30360299999984</v>
      </c>
      <c r="L77" s="15">
        <f t="shared" si="2"/>
        <v>943.8423029999999</v>
      </c>
      <c r="M77" s="15">
        <f t="shared" si="3"/>
        <v>944.83725299999969</v>
      </c>
      <c r="N77" s="15">
        <f t="shared" si="3"/>
        <v>946.28845300000057</v>
      </c>
      <c r="O77" s="15">
        <f t="shared" si="3"/>
        <v>948.19590299999936</v>
      </c>
      <c r="P77" s="15">
        <f t="shared" si="3"/>
        <v>950.5596029999997</v>
      </c>
      <c r="Q77" s="15">
        <f t="shared" si="3"/>
        <v>953.37955299999976</v>
      </c>
      <c r="R77" s="15">
        <f t="shared" si="3"/>
        <v>956.65575299999955</v>
      </c>
      <c r="S77" s="15">
        <f t="shared" si="3"/>
        <v>960.38820299999998</v>
      </c>
      <c r="T77" s="15">
        <f t="shared" si="3"/>
        <v>964.57690299999967</v>
      </c>
      <c r="U77" s="72">
        <f t="shared" si="3"/>
        <v>969.22185300000001</v>
      </c>
      <c r="V77" s="42"/>
      <c r="W77" s="50"/>
    </row>
    <row r="78" spans="1:23" s="1" customFormat="1" ht="17.25">
      <c r="A78" s="42"/>
      <c r="B78" s="62">
        <v>19</v>
      </c>
      <c r="C78" s="15">
        <f t="shared" si="2"/>
        <v>1041.181474999999</v>
      </c>
      <c r="D78" s="15">
        <f t="shared" si="2"/>
        <v>1038.1619749999995</v>
      </c>
      <c r="E78" s="15">
        <f t="shared" si="2"/>
        <v>1035.5987249999991</v>
      </c>
      <c r="F78" s="15">
        <f t="shared" si="2"/>
        <v>1033.4917249999994</v>
      </c>
      <c r="G78" s="15">
        <f t="shared" si="2"/>
        <v>1031.8409749999996</v>
      </c>
      <c r="H78" s="15">
        <f t="shared" si="2"/>
        <v>1030.6464749999986</v>
      </c>
      <c r="I78" s="15">
        <f t="shared" si="2"/>
        <v>1029.9082249999992</v>
      </c>
      <c r="J78" s="15">
        <f t="shared" si="2"/>
        <v>1029.6262249999991</v>
      </c>
      <c r="K78" s="15">
        <f t="shared" si="2"/>
        <v>1029.8004749999991</v>
      </c>
      <c r="L78" s="15">
        <f t="shared" si="2"/>
        <v>1030.4309749999993</v>
      </c>
      <c r="M78" s="15">
        <f t="shared" si="3"/>
        <v>1031.5177249999992</v>
      </c>
      <c r="N78" s="15">
        <f t="shared" si="3"/>
        <v>1033.0607249999998</v>
      </c>
      <c r="O78" s="15">
        <f t="shared" si="3"/>
        <v>1035.0599749999988</v>
      </c>
      <c r="P78" s="15">
        <f t="shared" si="3"/>
        <v>1037.5154749999988</v>
      </c>
      <c r="Q78" s="15">
        <f t="shared" si="3"/>
        <v>1040.427224999999</v>
      </c>
      <c r="R78" s="15">
        <f t="shared" si="3"/>
        <v>1043.7952249999989</v>
      </c>
      <c r="S78" s="15">
        <f t="shared" si="3"/>
        <v>1047.6194749999995</v>
      </c>
      <c r="T78" s="15">
        <f t="shared" si="3"/>
        <v>1051.8999749999994</v>
      </c>
      <c r="U78" s="72">
        <f t="shared" si="3"/>
        <v>1056.6367249999994</v>
      </c>
      <c r="V78" s="42"/>
      <c r="W78" s="50"/>
    </row>
    <row r="79" spans="1:23" s="1" customFormat="1" ht="17.25">
      <c r="A79" s="42"/>
      <c r="B79" s="62">
        <v>20</v>
      </c>
      <c r="C79" s="15">
        <f t="shared" ref="C79:L92" si="4">$I$49+$I$50*$B79+$I$51*C$58+$I$52*$B79^2+$I$53*C$58*$B79+$I$54*C$58^2</f>
        <v>1130.5329749999996</v>
      </c>
      <c r="D79" s="15">
        <f t="shared" si="4"/>
        <v>1127.6052750000001</v>
      </c>
      <c r="E79" s="15">
        <f t="shared" si="4"/>
        <v>1125.1338249999999</v>
      </c>
      <c r="F79" s="15">
        <f t="shared" si="4"/>
        <v>1123.1186250000001</v>
      </c>
      <c r="G79" s="15">
        <f t="shared" si="4"/>
        <v>1121.5596750000004</v>
      </c>
      <c r="H79" s="15">
        <f t="shared" si="4"/>
        <v>1120.4569749999991</v>
      </c>
      <c r="I79" s="15">
        <f t="shared" si="4"/>
        <v>1119.8105249999999</v>
      </c>
      <c r="J79" s="15">
        <f t="shared" si="4"/>
        <v>1119.6203249999994</v>
      </c>
      <c r="K79" s="15">
        <f t="shared" si="4"/>
        <v>1119.886375</v>
      </c>
      <c r="L79" s="15">
        <f t="shared" si="4"/>
        <v>1120.6086749999999</v>
      </c>
      <c r="M79" s="15">
        <f t="shared" ref="M79:U92" si="5">$I$49+$I$50*$B79+$I$51*M$58+$I$52*$B79^2+$I$53*M$58*$B79+$I$54*M$58^2</f>
        <v>1121.787225</v>
      </c>
      <c r="N79" s="15">
        <f t="shared" si="5"/>
        <v>1123.4220250000003</v>
      </c>
      <c r="O79" s="15">
        <f t="shared" si="5"/>
        <v>1125.5130749999989</v>
      </c>
      <c r="P79" s="15">
        <f t="shared" si="5"/>
        <v>1128.0603749999996</v>
      </c>
      <c r="Q79" s="15">
        <f t="shared" si="5"/>
        <v>1131.0639249999995</v>
      </c>
      <c r="R79" s="15">
        <f t="shared" si="5"/>
        <v>1134.5237249999996</v>
      </c>
      <c r="S79" s="15">
        <f t="shared" si="5"/>
        <v>1138.4397749999998</v>
      </c>
      <c r="T79" s="15">
        <f t="shared" si="5"/>
        <v>1142.8120749999998</v>
      </c>
      <c r="U79" s="72">
        <f t="shared" si="5"/>
        <v>1147.640625</v>
      </c>
      <c r="V79" s="42"/>
      <c r="W79" s="50"/>
    </row>
    <row r="80" spans="1:23" s="1" customFormat="1" ht="17.25">
      <c r="A80" s="42"/>
      <c r="B80" s="62">
        <v>21</v>
      </c>
      <c r="C80" s="15">
        <f t="shared" si="4"/>
        <v>1223.4735029999995</v>
      </c>
      <c r="D80" s="15">
        <f t="shared" si="4"/>
        <v>1220.6376030000001</v>
      </c>
      <c r="E80" s="15">
        <f t="shared" si="4"/>
        <v>1218.2579529999998</v>
      </c>
      <c r="F80" s="15">
        <f t="shared" si="4"/>
        <v>1216.3345530000001</v>
      </c>
      <c r="G80" s="15">
        <f t="shared" si="4"/>
        <v>1214.8674030000002</v>
      </c>
      <c r="H80" s="15">
        <f t="shared" si="4"/>
        <v>1213.8565029999991</v>
      </c>
      <c r="I80" s="15">
        <f t="shared" si="4"/>
        <v>1213.3018529999999</v>
      </c>
      <c r="J80" s="15">
        <f t="shared" si="4"/>
        <v>1213.2034529999996</v>
      </c>
      <c r="K80" s="15">
        <f t="shared" si="4"/>
        <v>1213.561303</v>
      </c>
      <c r="L80" s="15">
        <f t="shared" si="4"/>
        <v>1214.375403</v>
      </c>
      <c r="M80" s="15">
        <f t="shared" si="5"/>
        <v>1215.6457529999998</v>
      </c>
      <c r="N80" s="15">
        <f t="shared" si="5"/>
        <v>1217.3723530000002</v>
      </c>
      <c r="O80" s="15">
        <f t="shared" si="5"/>
        <v>1219.555202999999</v>
      </c>
      <c r="P80" s="15">
        <f t="shared" si="5"/>
        <v>1222.1943029999998</v>
      </c>
      <c r="Q80" s="15">
        <f t="shared" si="5"/>
        <v>1225.2896529999998</v>
      </c>
      <c r="R80" s="15">
        <f t="shared" si="5"/>
        <v>1228.8412529999996</v>
      </c>
      <c r="S80" s="15">
        <f t="shared" si="5"/>
        <v>1232.849103</v>
      </c>
      <c r="T80" s="15">
        <f t="shared" si="5"/>
        <v>1237.3132029999997</v>
      </c>
      <c r="U80" s="72">
        <f t="shared" si="5"/>
        <v>1242.233553</v>
      </c>
      <c r="V80" s="42"/>
      <c r="W80" s="50"/>
    </row>
    <row r="81" spans="1:23" s="1" customFormat="1" ht="17.25">
      <c r="A81" s="42"/>
      <c r="B81" s="62">
        <v>22</v>
      </c>
      <c r="C81" s="15">
        <f t="shared" si="4"/>
        <v>1320.0030589999997</v>
      </c>
      <c r="D81" s="15">
        <f t="shared" si="4"/>
        <v>1317.2589590000002</v>
      </c>
      <c r="E81" s="15">
        <f t="shared" si="4"/>
        <v>1314.9711089999998</v>
      </c>
      <c r="F81" s="15">
        <f t="shared" si="4"/>
        <v>1313.1395090000003</v>
      </c>
      <c r="G81" s="15">
        <f t="shared" si="4"/>
        <v>1311.7641590000001</v>
      </c>
      <c r="H81" s="15">
        <f t="shared" si="4"/>
        <v>1310.8450589999991</v>
      </c>
      <c r="I81" s="15">
        <f t="shared" si="4"/>
        <v>1310.3822089999996</v>
      </c>
      <c r="J81" s="15">
        <f t="shared" si="4"/>
        <v>1310.3756089999993</v>
      </c>
      <c r="K81" s="15">
        <f t="shared" si="4"/>
        <v>1310.8252589999997</v>
      </c>
      <c r="L81" s="15">
        <f t="shared" si="4"/>
        <v>1311.7311589999999</v>
      </c>
      <c r="M81" s="15">
        <f t="shared" si="5"/>
        <v>1313.0933089999999</v>
      </c>
      <c r="N81" s="15">
        <f t="shared" si="5"/>
        <v>1314.911709</v>
      </c>
      <c r="O81" s="15">
        <f t="shared" si="5"/>
        <v>1317.1863589999989</v>
      </c>
      <c r="P81" s="15">
        <f t="shared" si="5"/>
        <v>1319.9172589999994</v>
      </c>
      <c r="Q81" s="15">
        <f t="shared" si="5"/>
        <v>1323.1044089999996</v>
      </c>
      <c r="R81" s="15">
        <f t="shared" si="5"/>
        <v>1326.7478089999995</v>
      </c>
      <c r="S81" s="15">
        <f t="shared" si="5"/>
        <v>1330.8474589999996</v>
      </c>
      <c r="T81" s="15">
        <f t="shared" si="5"/>
        <v>1335.4033589999995</v>
      </c>
      <c r="U81" s="72">
        <f t="shared" si="5"/>
        <v>1340.4155089999999</v>
      </c>
      <c r="V81" s="42"/>
      <c r="W81" s="50"/>
    </row>
    <row r="82" spans="1:23" s="1" customFormat="1" ht="17.25">
      <c r="A82" s="42"/>
      <c r="B82" s="62">
        <v>23</v>
      </c>
      <c r="C82" s="15">
        <f t="shared" si="4"/>
        <v>1420.1216429999993</v>
      </c>
      <c r="D82" s="15">
        <f t="shared" si="4"/>
        <v>1417.4693429999998</v>
      </c>
      <c r="E82" s="15">
        <f t="shared" si="4"/>
        <v>1415.2732929999995</v>
      </c>
      <c r="F82" s="15">
        <f t="shared" si="4"/>
        <v>1413.5334929999999</v>
      </c>
      <c r="G82" s="15">
        <f t="shared" si="4"/>
        <v>1412.249943</v>
      </c>
      <c r="H82" s="15">
        <f t="shared" si="4"/>
        <v>1411.4226429999992</v>
      </c>
      <c r="I82" s="15">
        <f t="shared" si="4"/>
        <v>1411.0515929999997</v>
      </c>
      <c r="J82" s="15">
        <f t="shared" si="4"/>
        <v>1411.1367929999994</v>
      </c>
      <c r="K82" s="15">
        <f t="shared" si="4"/>
        <v>1411.6782429999998</v>
      </c>
      <c r="L82" s="15">
        <f t="shared" si="4"/>
        <v>1412.675943</v>
      </c>
      <c r="M82" s="15">
        <f t="shared" si="5"/>
        <v>1414.1298929999998</v>
      </c>
      <c r="N82" s="15">
        <f t="shared" si="5"/>
        <v>1416.0400930000005</v>
      </c>
      <c r="O82" s="15">
        <f t="shared" si="5"/>
        <v>1418.4065429999991</v>
      </c>
      <c r="P82" s="15">
        <f t="shared" si="5"/>
        <v>1421.2292429999998</v>
      </c>
      <c r="Q82" s="15">
        <f t="shared" si="5"/>
        <v>1424.5081929999997</v>
      </c>
      <c r="R82" s="15">
        <f t="shared" si="5"/>
        <v>1428.2433929999997</v>
      </c>
      <c r="S82" s="15">
        <f t="shared" si="5"/>
        <v>1432.434843</v>
      </c>
      <c r="T82" s="15">
        <f t="shared" si="5"/>
        <v>1437.082543</v>
      </c>
      <c r="U82" s="72">
        <f t="shared" si="5"/>
        <v>1442.1864930000002</v>
      </c>
      <c r="V82" s="42"/>
      <c r="W82" s="50"/>
    </row>
    <row r="83" spans="1:23" s="1" customFormat="1" ht="17.25">
      <c r="A83" s="42"/>
      <c r="B83" s="62">
        <v>24</v>
      </c>
      <c r="C83" s="15">
        <f t="shared" si="4"/>
        <v>1523.8292549999994</v>
      </c>
      <c r="D83" s="15">
        <f t="shared" si="4"/>
        <v>1521.2687549999998</v>
      </c>
      <c r="E83" s="15">
        <f t="shared" si="4"/>
        <v>1519.1645049999997</v>
      </c>
      <c r="F83" s="15">
        <f t="shared" si="4"/>
        <v>1517.5165050000001</v>
      </c>
      <c r="G83" s="15">
        <f t="shared" si="4"/>
        <v>1516.3247550000001</v>
      </c>
      <c r="H83" s="15">
        <f t="shared" si="4"/>
        <v>1515.589254999999</v>
      </c>
      <c r="I83" s="15">
        <f t="shared" si="4"/>
        <v>1515.3100049999996</v>
      </c>
      <c r="J83" s="15">
        <f t="shared" si="4"/>
        <v>1515.487004999999</v>
      </c>
      <c r="K83" s="15">
        <f t="shared" si="4"/>
        <v>1516.1202549999994</v>
      </c>
      <c r="L83" s="15">
        <f t="shared" si="4"/>
        <v>1517.2097549999996</v>
      </c>
      <c r="M83" s="15">
        <f t="shared" si="5"/>
        <v>1518.7555049999994</v>
      </c>
      <c r="N83" s="15">
        <f t="shared" si="5"/>
        <v>1520.757505</v>
      </c>
      <c r="O83" s="15">
        <f t="shared" si="5"/>
        <v>1523.2157549999988</v>
      </c>
      <c r="P83" s="15">
        <f t="shared" si="5"/>
        <v>1526.1302549999991</v>
      </c>
      <c r="Q83" s="15">
        <f t="shared" si="5"/>
        <v>1529.5010049999992</v>
      </c>
      <c r="R83" s="15">
        <f t="shared" si="5"/>
        <v>1533.3280049999994</v>
      </c>
      <c r="S83" s="15">
        <f t="shared" si="5"/>
        <v>1537.6112549999998</v>
      </c>
      <c r="T83" s="15">
        <f t="shared" si="5"/>
        <v>1542.3507549999995</v>
      </c>
      <c r="U83" s="72">
        <f t="shared" si="5"/>
        <v>1547.5465049999998</v>
      </c>
      <c r="V83" s="42"/>
      <c r="W83" s="50"/>
    </row>
    <row r="84" spans="1:23" s="1" customFormat="1" ht="17.25">
      <c r="A84" s="42"/>
      <c r="B84" s="62">
        <v>25</v>
      </c>
      <c r="C84" s="15">
        <f t="shared" si="4"/>
        <v>1631.1258949999997</v>
      </c>
      <c r="D84" s="15">
        <f t="shared" si="4"/>
        <v>1628.657195</v>
      </c>
      <c r="E84" s="15">
        <f t="shared" si="4"/>
        <v>1626.6447449999998</v>
      </c>
      <c r="F84" s="15">
        <f t="shared" si="4"/>
        <v>1625.0885450000001</v>
      </c>
      <c r="G84" s="15">
        <f t="shared" si="4"/>
        <v>1623.9885950000003</v>
      </c>
      <c r="H84" s="15">
        <f t="shared" si="4"/>
        <v>1623.3448949999993</v>
      </c>
      <c r="I84" s="15">
        <f t="shared" si="4"/>
        <v>1623.1574449999998</v>
      </c>
      <c r="J84" s="15">
        <f t="shared" si="4"/>
        <v>1623.4262449999994</v>
      </c>
      <c r="K84" s="15">
        <f t="shared" si="4"/>
        <v>1624.1512949999999</v>
      </c>
      <c r="L84" s="15">
        <f t="shared" si="4"/>
        <v>1625.3325949999999</v>
      </c>
      <c r="M84" s="15">
        <f t="shared" si="5"/>
        <v>1626.9701449999998</v>
      </c>
      <c r="N84" s="15">
        <f t="shared" si="5"/>
        <v>1629.0639450000003</v>
      </c>
      <c r="O84" s="15">
        <f t="shared" si="5"/>
        <v>1631.6139949999992</v>
      </c>
      <c r="P84" s="15">
        <f t="shared" si="5"/>
        <v>1634.6202949999995</v>
      </c>
      <c r="Q84" s="15">
        <f t="shared" si="5"/>
        <v>1638.0828449999995</v>
      </c>
      <c r="R84" s="15">
        <f t="shared" si="5"/>
        <v>1642.0016449999994</v>
      </c>
      <c r="S84" s="15">
        <f t="shared" si="5"/>
        <v>1646.3766949999999</v>
      </c>
      <c r="T84" s="15">
        <f t="shared" si="5"/>
        <v>1651.2079949999998</v>
      </c>
      <c r="U84" s="72">
        <f t="shared" si="5"/>
        <v>1656.4955450000002</v>
      </c>
      <c r="V84" s="42"/>
      <c r="W84" s="50"/>
    </row>
    <row r="85" spans="1:23" s="1" customFormat="1" ht="17.25">
      <c r="A85" s="42"/>
      <c r="B85" s="62">
        <v>26</v>
      </c>
      <c r="C85" s="15">
        <f t="shared" si="4"/>
        <v>1742.0115629999991</v>
      </c>
      <c r="D85" s="15">
        <f t="shared" si="4"/>
        <v>1739.6346629999996</v>
      </c>
      <c r="E85" s="15">
        <f t="shared" si="4"/>
        <v>1737.7140129999993</v>
      </c>
      <c r="F85" s="15">
        <f t="shared" si="4"/>
        <v>1736.2496129999997</v>
      </c>
      <c r="G85" s="15">
        <f t="shared" si="4"/>
        <v>1735.2414629999998</v>
      </c>
      <c r="H85" s="15">
        <f t="shared" si="4"/>
        <v>1734.6895629999988</v>
      </c>
      <c r="I85" s="15">
        <f t="shared" si="4"/>
        <v>1734.5939129999992</v>
      </c>
      <c r="J85" s="15">
        <f t="shared" si="4"/>
        <v>1734.954512999999</v>
      </c>
      <c r="K85" s="15">
        <f t="shared" si="4"/>
        <v>1735.7713629999994</v>
      </c>
      <c r="L85" s="15">
        <f t="shared" si="4"/>
        <v>1737.0444629999995</v>
      </c>
      <c r="M85" s="15">
        <f t="shared" si="5"/>
        <v>1738.7738129999998</v>
      </c>
      <c r="N85" s="15">
        <f t="shared" si="5"/>
        <v>1740.959413</v>
      </c>
      <c r="O85" s="15">
        <f t="shared" si="5"/>
        <v>1743.6012629999989</v>
      </c>
      <c r="P85" s="15">
        <f t="shared" si="5"/>
        <v>1746.6993629999993</v>
      </c>
      <c r="Q85" s="15">
        <f t="shared" si="5"/>
        <v>1750.2537129999996</v>
      </c>
      <c r="R85" s="15">
        <f t="shared" si="5"/>
        <v>1754.2643129999992</v>
      </c>
      <c r="S85" s="15">
        <f t="shared" si="5"/>
        <v>1758.7311629999999</v>
      </c>
      <c r="T85" s="15">
        <f t="shared" si="5"/>
        <v>1763.6542629999994</v>
      </c>
      <c r="U85" s="72">
        <f t="shared" si="5"/>
        <v>1769.0336130000001</v>
      </c>
      <c r="V85" s="42"/>
      <c r="W85" s="50"/>
    </row>
    <row r="86" spans="1:23" s="1" customFormat="1" ht="17.25">
      <c r="A86" s="42"/>
      <c r="B86" s="62">
        <v>27</v>
      </c>
      <c r="C86" s="15">
        <f t="shared" si="4"/>
        <v>1856.4862589999993</v>
      </c>
      <c r="D86" s="15">
        <f t="shared" si="4"/>
        <v>1854.2011589999997</v>
      </c>
      <c r="E86" s="15">
        <f t="shared" si="4"/>
        <v>1852.3723089999994</v>
      </c>
      <c r="F86" s="15">
        <f t="shared" si="4"/>
        <v>1850.9997089999999</v>
      </c>
      <c r="G86" s="15">
        <f t="shared" si="4"/>
        <v>1850.083359</v>
      </c>
      <c r="H86" s="15">
        <f t="shared" si="4"/>
        <v>1849.6232589999991</v>
      </c>
      <c r="I86" s="15">
        <f t="shared" si="4"/>
        <v>1849.6194089999995</v>
      </c>
      <c r="J86" s="15">
        <f t="shared" si="4"/>
        <v>1850.0718089999991</v>
      </c>
      <c r="K86" s="15">
        <f t="shared" si="4"/>
        <v>1850.9804589999997</v>
      </c>
      <c r="L86" s="15">
        <f t="shared" si="4"/>
        <v>1852.3453589999997</v>
      </c>
      <c r="M86" s="15">
        <f t="shared" si="5"/>
        <v>1854.1665089999997</v>
      </c>
      <c r="N86" s="15">
        <f t="shared" si="5"/>
        <v>1856.4439090000001</v>
      </c>
      <c r="O86" s="15">
        <f t="shared" si="5"/>
        <v>1859.1775589999986</v>
      </c>
      <c r="P86" s="15">
        <f t="shared" si="5"/>
        <v>1862.3674589999991</v>
      </c>
      <c r="Q86" s="15">
        <f t="shared" si="5"/>
        <v>1866.0136089999992</v>
      </c>
      <c r="R86" s="15">
        <f t="shared" si="5"/>
        <v>1870.1160089999989</v>
      </c>
      <c r="S86" s="15">
        <f t="shared" si="5"/>
        <v>1874.6746589999993</v>
      </c>
      <c r="T86" s="15">
        <f t="shared" si="5"/>
        <v>1879.6895589999992</v>
      </c>
      <c r="U86" s="72">
        <f t="shared" si="5"/>
        <v>1885.1607089999998</v>
      </c>
      <c r="V86" s="42"/>
      <c r="W86" s="50"/>
    </row>
    <row r="87" spans="1:23" s="1" customFormat="1" ht="17.25">
      <c r="A87" s="42"/>
      <c r="B87" s="62">
        <v>28</v>
      </c>
      <c r="C87" s="15">
        <f t="shared" si="4"/>
        <v>1974.5499829999994</v>
      </c>
      <c r="D87" s="15">
        <f t="shared" si="4"/>
        <v>1972.356683</v>
      </c>
      <c r="E87" s="15">
        <f t="shared" si="4"/>
        <v>1970.6196329999998</v>
      </c>
      <c r="F87" s="15">
        <f t="shared" si="4"/>
        <v>1969.3388330000002</v>
      </c>
      <c r="G87" s="15">
        <f t="shared" si="4"/>
        <v>1968.5142830000002</v>
      </c>
      <c r="H87" s="15">
        <f t="shared" si="4"/>
        <v>1968.1459829999992</v>
      </c>
      <c r="I87" s="15">
        <f t="shared" si="4"/>
        <v>1968.2339329999995</v>
      </c>
      <c r="J87" s="15">
        <f t="shared" si="4"/>
        <v>1968.7781329999993</v>
      </c>
      <c r="K87" s="15">
        <f t="shared" si="4"/>
        <v>1969.7785829999998</v>
      </c>
      <c r="L87" s="15">
        <f t="shared" si="4"/>
        <v>1971.235283</v>
      </c>
      <c r="M87" s="15">
        <f t="shared" si="5"/>
        <v>1973.1482329999999</v>
      </c>
      <c r="N87" s="15">
        <f t="shared" si="5"/>
        <v>1975.5174330000002</v>
      </c>
      <c r="O87" s="15">
        <f t="shared" si="5"/>
        <v>1978.3428829999991</v>
      </c>
      <c r="P87" s="15">
        <f t="shared" si="5"/>
        <v>1981.6245829999993</v>
      </c>
      <c r="Q87" s="15">
        <f t="shared" si="5"/>
        <v>1985.3625329999995</v>
      </c>
      <c r="R87" s="15">
        <f t="shared" si="5"/>
        <v>1989.5567329999994</v>
      </c>
      <c r="S87" s="15">
        <f t="shared" si="5"/>
        <v>1994.207183</v>
      </c>
      <c r="T87" s="15">
        <f t="shared" si="5"/>
        <v>1999.3138829999998</v>
      </c>
      <c r="U87" s="72">
        <f t="shared" si="5"/>
        <v>2004.876833</v>
      </c>
      <c r="V87" s="42"/>
      <c r="W87" s="50"/>
    </row>
    <row r="88" spans="1:23" s="1" customFormat="1" ht="17.25">
      <c r="A88" s="42"/>
      <c r="B88" s="62">
        <v>29</v>
      </c>
      <c r="C88" s="15">
        <f t="shared" si="4"/>
        <v>2096.2027349999998</v>
      </c>
      <c r="D88" s="15">
        <f t="shared" si="4"/>
        <v>2094.1012350000001</v>
      </c>
      <c r="E88" s="15">
        <f t="shared" si="4"/>
        <v>2092.4559849999996</v>
      </c>
      <c r="F88" s="15">
        <f t="shared" si="4"/>
        <v>2091.2669850000002</v>
      </c>
      <c r="G88" s="15">
        <f t="shared" si="4"/>
        <v>2090.5342350000001</v>
      </c>
      <c r="H88" s="15">
        <f t="shared" si="4"/>
        <v>2090.2577349999992</v>
      </c>
      <c r="I88" s="15">
        <f t="shared" si="4"/>
        <v>2090.4374849999995</v>
      </c>
      <c r="J88" s="15">
        <f t="shared" si="4"/>
        <v>2091.0734849999994</v>
      </c>
      <c r="K88" s="15">
        <f t="shared" si="4"/>
        <v>2092.165735</v>
      </c>
      <c r="L88" s="15">
        <f t="shared" si="4"/>
        <v>2093.7142349999999</v>
      </c>
      <c r="M88" s="15">
        <f t="shared" si="5"/>
        <v>2095.718985</v>
      </c>
      <c r="N88" s="15">
        <f t="shared" si="5"/>
        <v>2098.1799850000002</v>
      </c>
      <c r="O88" s="15">
        <f t="shared" si="5"/>
        <v>2101.0972349999993</v>
      </c>
      <c r="P88" s="15">
        <f t="shared" si="5"/>
        <v>2104.4707349999999</v>
      </c>
      <c r="Q88" s="15">
        <f t="shared" si="5"/>
        <v>2108.3004849999998</v>
      </c>
      <c r="R88" s="15">
        <f t="shared" si="5"/>
        <v>2112.5864849999998</v>
      </c>
      <c r="S88" s="15">
        <f t="shared" si="5"/>
        <v>2117.3287350000001</v>
      </c>
      <c r="T88" s="15">
        <f t="shared" si="5"/>
        <v>2122.5272349999996</v>
      </c>
      <c r="U88" s="72">
        <f t="shared" si="5"/>
        <v>2128.1819850000002</v>
      </c>
      <c r="V88" s="42"/>
      <c r="W88" s="50"/>
    </row>
    <row r="89" spans="1:23" s="1" customFormat="1" ht="17.25">
      <c r="A89" s="42"/>
      <c r="B89" s="62">
        <v>30</v>
      </c>
      <c r="C89" s="15">
        <f t="shared" si="4"/>
        <v>2221.4445149999992</v>
      </c>
      <c r="D89" s="15">
        <f t="shared" si="4"/>
        <v>2219.4348149999996</v>
      </c>
      <c r="E89" s="15">
        <f t="shared" si="4"/>
        <v>2217.8813649999993</v>
      </c>
      <c r="F89" s="15">
        <f t="shared" si="4"/>
        <v>2216.784165</v>
      </c>
      <c r="G89" s="15">
        <f t="shared" si="4"/>
        <v>2216.1432150000001</v>
      </c>
      <c r="H89" s="15">
        <f t="shared" si="4"/>
        <v>2215.9585149999989</v>
      </c>
      <c r="I89" s="15">
        <f t="shared" si="4"/>
        <v>2216.2300649999997</v>
      </c>
      <c r="J89" s="15">
        <f t="shared" si="4"/>
        <v>2216.9578649999994</v>
      </c>
      <c r="K89" s="15">
        <f t="shared" si="4"/>
        <v>2218.1419149999997</v>
      </c>
      <c r="L89" s="15">
        <f t="shared" si="4"/>
        <v>2219.7822149999997</v>
      </c>
      <c r="M89" s="15">
        <f t="shared" si="5"/>
        <v>2221.8787649999995</v>
      </c>
      <c r="N89" s="15">
        <f t="shared" si="5"/>
        <v>2224.4315649999999</v>
      </c>
      <c r="O89" s="15">
        <f t="shared" si="5"/>
        <v>2227.4406149999986</v>
      </c>
      <c r="P89" s="15">
        <f t="shared" si="5"/>
        <v>2230.9059149999994</v>
      </c>
      <c r="Q89" s="15">
        <f t="shared" si="5"/>
        <v>2234.8274649999994</v>
      </c>
      <c r="R89" s="15">
        <f t="shared" si="5"/>
        <v>2239.2052649999996</v>
      </c>
      <c r="S89" s="15">
        <f t="shared" si="5"/>
        <v>2244.039315</v>
      </c>
      <c r="T89" s="15">
        <f t="shared" si="5"/>
        <v>2249.3296149999996</v>
      </c>
      <c r="U89" s="72">
        <f t="shared" si="5"/>
        <v>2255.0761649999995</v>
      </c>
      <c r="V89" s="42"/>
      <c r="W89" s="50"/>
    </row>
    <row r="90" spans="1:23" s="1" customFormat="1" ht="17.25">
      <c r="A90" s="42"/>
      <c r="B90" s="62">
        <v>31</v>
      </c>
      <c r="C90" s="15">
        <f t="shared" si="4"/>
        <v>2350.2753229999994</v>
      </c>
      <c r="D90" s="15">
        <f t="shared" si="4"/>
        <v>2348.3574229999999</v>
      </c>
      <c r="E90" s="15">
        <f t="shared" si="4"/>
        <v>2346.8957729999997</v>
      </c>
      <c r="F90" s="15">
        <f t="shared" si="4"/>
        <v>2345.8903730000002</v>
      </c>
      <c r="G90" s="15">
        <f t="shared" si="4"/>
        <v>2345.3412230000004</v>
      </c>
      <c r="H90" s="15">
        <f t="shared" si="4"/>
        <v>2345.2483229999989</v>
      </c>
      <c r="I90" s="15">
        <f t="shared" si="4"/>
        <v>2345.6116729999994</v>
      </c>
      <c r="J90" s="15">
        <f t="shared" si="4"/>
        <v>2346.4312729999992</v>
      </c>
      <c r="K90" s="15">
        <f t="shared" si="4"/>
        <v>2347.7071229999997</v>
      </c>
      <c r="L90" s="15">
        <f t="shared" si="4"/>
        <v>2349.4392229999999</v>
      </c>
      <c r="M90" s="15">
        <f t="shared" si="5"/>
        <v>2351.6275729999998</v>
      </c>
      <c r="N90" s="15">
        <f t="shared" si="5"/>
        <v>2354.2721730000003</v>
      </c>
      <c r="O90" s="15">
        <f t="shared" si="5"/>
        <v>2357.3730229999992</v>
      </c>
      <c r="P90" s="15">
        <f t="shared" si="5"/>
        <v>2360.9301229999992</v>
      </c>
      <c r="Q90" s="15">
        <f t="shared" si="5"/>
        <v>2364.9434729999994</v>
      </c>
      <c r="R90" s="15">
        <f t="shared" si="5"/>
        <v>2369.4130729999993</v>
      </c>
      <c r="S90" s="15">
        <f t="shared" si="5"/>
        <v>2374.3389229999998</v>
      </c>
      <c r="T90" s="15">
        <f t="shared" si="5"/>
        <v>2379.7210229999996</v>
      </c>
      <c r="U90" s="72">
        <f t="shared" si="5"/>
        <v>2385.5593730000001</v>
      </c>
      <c r="V90" s="42"/>
      <c r="W90" s="50"/>
    </row>
    <row r="91" spans="1:23" s="1" customFormat="1" ht="17.25">
      <c r="A91" s="42"/>
      <c r="B91" s="62">
        <v>32</v>
      </c>
      <c r="C91" s="15">
        <f t="shared" si="4"/>
        <v>2482.6951589999994</v>
      </c>
      <c r="D91" s="15">
        <f t="shared" si="4"/>
        <v>2480.8690590000001</v>
      </c>
      <c r="E91" s="15">
        <f t="shared" si="4"/>
        <v>2479.4992089999996</v>
      </c>
      <c r="F91" s="15">
        <f t="shared" si="4"/>
        <v>2478.5856090000002</v>
      </c>
      <c r="G91" s="15">
        <f t="shared" si="4"/>
        <v>2478.1282590000001</v>
      </c>
      <c r="H91" s="15">
        <f t="shared" si="4"/>
        <v>2478.1271589999992</v>
      </c>
      <c r="I91" s="15">
        <f t="shared" si="4"/>
        <v>2478.5823089999994</v>
      </c>
      <c r="J91" s="15">
        <f t="shared" si="4"/>
        <v>2479.4937089999994</v>
      </c>
      <c r="K91" s="15">
        <f t="shared" si="4"/>
        <v>2480.861359</v>
      </c>
      <c r="L91" s="15">
        <f t="shared" si="4"/>
        <v>2482.6852589999999</v>
      </c>
      <c r="M91" s="15">
        <f t="shared" si="5"/>
        <v>2484.9654089999999</v>
      </c>
      <c r="N91" s="15">
        <f t="shared" si="5"/>
        <v>2487.7018090000001</v>
      </c>
      <c r="O91" s="15">
        <f t="shared" si="5"/>
        <v>2490.8944589999992</v>
      </c>
      <c r="P91" s="15">
        <f t="shared" si="5"/>
        <v>2494.5433589999993</v>
      </c>
      <c r="Q91" s="15">
        <f t="shared" si="5"/>
        <v>2498.6485089999996</v>
      </c>
      <c r="R91" s="15">
        <f t="shared" si="5"/>
        <v>2503.2099089999992</v>
      </c>
      <c r="S91" s="15">
        <f t="shared" si="5"/>
        <v>2508.2275589999999</v>
      </c>
      <c r="T91" s="15">
        <f t="shared" si="5"/>
        <v>2513.7014589999999</v>
      </c>
      <c r="U91" s="72">
        <f t="shared" si="5"/>
        <v>2519.631609</v>
      </c>
      <c r="V91" s="42"/>
      <c r="W91" s="50"/>
    </row>
    <row r="92" spans="1:23" s="1" customFormat="1" ht="17.25">
      <c r="A92" s="42"/>
      <c r="B92" s="62">
        <v>33</v>
      </c>
      <c r="C92" s="15">
        <f t="shared" si="4"/>
        <v>2618.7040229999993</v>
      </c>
      <c r="D92" s="15">
        <f t="shared" si="4"/>
        <v>2616.9697229999997</v>
      </c>
      <c r="E92" s="15">
        <f t="shared" si="4"/>
        <v>2615.6916729999994</v>
      </c>
      <c r="F92" s="15">
        <f t="shared" si="4"/>
        <v>2614.8698729999996</v>
      </c>
      <c r="G92" s="15">
        <f t="shared" si="4"/>
        <v>2614.5043230000001</v>
      </c>
      <c r="H92" s="15">
        <f t="shared" si="4"/>
        <v>2614.5950229999989</v>
      </c>
      <c r="I92" s="15">
        <f t="shared" si="4"/>
        <v>2615.1419729999993</v>
      </c>
      <c r="J92" s="15">
        <f t="shared" si="4"/>
        <v>2616.145172999999</v>
      </c>
      <c r="K92" s="15">
        <f t="shared" si="4"/>
        <v>2617.6046229999993</v>
      </c>
      <c r="L92" s="15">
        <f t="shared" si="4"/>
        <v>2619.5203229999997</v>
      </c>
      <c r="M92" s="15">
        <f t="shared" si="5"/>
        <v>2621.8922729999995</v>
      </c>
      <c r="N92" s="15">
        <f t="shared" si="5"/>
        <v>2624.7204729999999</v>
      </c>
      <c r="O92" s="15">
        <f t="shared" si="5"/>
        <v>2628.0049229999986</v>
      </c>
      <c r="P92" s="15">
        <f t="shared" si="5"/>
        <v>2631.7456229999989</v>
      </c>
      <c r="Q92" s="15">
        <f t="shared" si="5"/>
        <v>2635.9425729999994</v>
      </c>
      <c r="R92" s="15">
        <f t="shared" si="5"/>
        <v>2640.5957729999991</v>
      </c>
      <c r="S92" s="15">
        <f t="shared" si="5"/>
        <v>2645.7052229999995</v>
      </c>
      <c r="T92" s="15">
        <f t="shared" si="5"/>
        <v>2651.2709229999991</v>
      </c>
      <c r="U92" s="72">
        <f t="shared" si="5"/>
        <v>2657.2928729999994</v>
      </c>
      <c r="V92" s="42"/>
      <c r="W92" s="50"/>
    </row>
    <row r="93" spans="1:23" s="1" customFormat="1" ht="17.25">
      <c r="A93" s="42"/>
      <c r="B93" s="62">
        <v>34</v>
      </c>
      <c r="C93" s="15">
        <f t="shared" ref="C93:L102" si="6">$N$49+$N$50*$B93+$N$51*C$58+$N$52*$B93^2+$N$53*C$58*$B93+$N$54*C$58^2</f>
        <v>2751.5504490000003</v>
      </c>
      <c r="D93" s="15">
        <f t="shared" si="6"/>
        <v>2748.8044240000004</v>
      </c>
      <c r="E93" s="15">
        <f t="shared" si="6"/>
        <v>2746.7158990000012</v>
      </c>
      <c r="F93" s="15">
        <f t="shared" si="6"/>
        <v>2745.2848740000009</v>
      </c>
      <c r="G93" s="15">
        <f t="shared" si="6"/>
        <v>2744.5113490000003</v>
      </c>
      <c r="H93" s="15">
        <f t="shared" si="6"/>
        <v>2744.3953240000014</v>
      </c>
      <c r="I93" s="15">
        <f t="shared" si="6"/>
        <v>2744.9367990000005</v>
      </c>
      <c r="J93" s="15">
        <f t="shared" si="6"/>
        <v>2746.1357740000021</v>
      </c>
      <c r="K93" s="15">
        <f t="shared" si="6"/>
        <v>2747.9922490000008</v>
      </c>
      <c r="L93" s="15">
        <f t="shared" si="6"/>
        <v>2750.5062240000002</v>
      </c>
      <c r="M93" s="15">
        <f t="shared" ref="M93:U102" si="7">$N$49+$N$50*$B93+$N$51*M$58+$N$52*$B93^2+$N$53*M$58*$B93+$N$54*M$58^2</f>
        <v>2753.6776990000017</v>
      </c>
      <c r="N93" s="15">
        <f t="shared" si="7"/>
        <v>2757.5066740000011</v>
      </c>
      <c r="O93" s="15">
        <f t="shared" si="7"/>
        <v>2761.9931489999999</v>
      </c>
      <c r="P93" s="15">
        <f t="shared" si="7"/>
        <v>2767.1371240000012</v>
      </c>
      <c r="Q93" s="15">
        <f t="shared" si="7"/>
        <v>2772.938599000001</v>
      </c>
      <c r="R93" s="15">
        <f t="shared" si="7"/>
        <v>2779.3975740000005</v>
      </c>
      <c r="S93" s="15">
        <f t="shared" si="7"/>
        <v>2786.5140490000017</v>
      </c>
      <c r="T93" s="15">
        <f t="shared" si="7"/>
        <v>2794.2880240000009</v>
      </c>
      <c r="U93" s="72">
        <f t="shared" si="7"/>
        <v>2802.7194990000007</v>
      </c>
      <c r="V93" s="42"/>
      <c r="W93" s="50"/>
    </row>
    <row r="94" spans="1:23" s="1" customFormat="1" ht="17.25">
      <c r="A94" s="42"/>
      <c r="B94" s="62">
        <v>35</v>
      </c>
      <c r="C94" s="15">
        <f t="shared" si="6"/>
        <v>2867.9688900000001</v>
      </c>
      <c r="D94" s="15">
        <f t="shared" si="6"/>
        <v>2865.4058649999997</v>
      </c>
      <c r="E94" s="15">
        <f t="shared" si="6"/>
        <v>2863.500340000001</v>
      </c>
      <c r="F94" s="15">
        <f t="shared" si="6"/>
        <v>2862.2523150000006</v>
      </c>
      <c r="G94" s="15">
        <f t="shared" si="6"/>
        <v>2861.6617900000001</v>
      </c>
      <c r="H94" s="15">
        <f t="shared" si="6"/>
        <v>2861.7287650000012</v>
      </c>
      <c r="I94" s="15">
        <f t="shared" si="6"/>
        <v>2862.4532400000003</v>
      </c>
      <c r="J94" s="15">
        <f t="shared" si="6"/>
        <v>2863.8352150000019</v>
      </c>
      <c r="K94" s="15">
        <f t="shared" si="6"/>
        <v>2865.8746900000006</v>
      </c>
      <c r="L94" s="15">
        <f t="shared" si="6"/>
        <v>2868.5716649999999</v>
      </c>
      <c r="M94" s="15">
        <f t="shared" si="7"/>
        <v>2871.9261400000014</v>
      </c>
      <c r="N94" s="15">
        <f t="shared" si="7"/>
        <v>2875.9381150000008</v>
      </c>
      <c r="O94" s="15">
        <f t="shared" si="7"/>
        <v>2880.6075899999996</v>
      </c>
      <c r="P94" s="15">
        <f t="shared" si="7"/>
        <v>2885.9345650000009</v>
      </c>
      <c r="Q94" s="15">
        <f t="shared" si="7"/>
        <v>2891.9190400000007</v>
      </c>
      <c r="R94" s="15">
        <f t="shared" si="7"/>
        <v>2898.5610150000002</v>
      </c>
      <c r="S94" s="15">
        <f t="shared" si="7"/>
        <v>2905.8604900000014</v>
      </c>
      <c r="T94" s="15">
        <f t="shared" si="7"/>
        <v>2913.8174650000005</v>
      </c>
      <c r="U94" s="72">
        <f t="shared" si="7"/>
        <v>2922.4319400000004</v>
      </c>
      <c r="V94" s="42"/>
      <c r="W94" s="50"/>
    </row>
    <row r="95" spans="1:23" s="1" customFormat="1" ht="17.25">
      <c r="A95" s="42"/>
      <c r="B95" s="62">
        <v>36</v>
      </c>
      <c r="C95" s="15">
        <f t="shared" si="6"/>
        <v>2983.2114909999996</v>
      </c>
      <c r="D95" s="15">
        <f t="shared" si="6"/>
        <v>2980.8314659999996</v>
      </c>
      <c r="E95" s="15">
        <f t="shared" si="6"/>
        <v>2979.1089410000004</v>
      </c>
      <c r="F95" s="15">
        <f t="shared" si="6"/>
        <v>2978.0439159999996</v>
      </c>
      <c r="G95" s="15">
        <f t="shared" si="6"/>
        <v>2977.6363909999995</v>
      </c>
      <c r="H95" s="15">
        <f t="shared" si="6"/>
        <v>2977.8863660000006</v>
      </c>
      <c r="I95" s="15">
        <f t="shared" si="6"/>
        <v>2978.7938409999997</v>
      </c>
      <c r="J95" s="15">
        <f t="shared" si="6"/>
        <v>2980.3588160000013</v>
      </c>
      <c r="K95" s="15">
        <f t="shared" si="6"/>
        <v>2982.581291</v>
      </c>
      <c r="L95" s="15">
        <f t="shared" si="6"/>
        <v>2985.4612659999993</v>
      </c>
      <c r="M95" s="15">
        <f t="shared" si="7"/>
        <v>2988.9987410000003</v>
      </c>
      <c r="N95" s="15">
        <f t="shared" si="7"/>
        <v>2993.1937160000002</v>
      </c>
      <c r="O95" s="15">
        <f t="shared" si="7"/>
        <v>2998.0461909999995</v>
      </c>
      <c r="P95" s="15">
        <f t="shared" si="7"/>
        <v>3003.5561660000003</v>
      </c>
      <c r="Q95" s="15">
        <f t="shared" si="7"/>
        <v>3009.723641</v>
      </c>
      <c r="R95" s="15">
        <f t="shared" si="7"/>
        <v>3016.5486159999996</v>
      </c>
      <c r="S95" s="15">
        <f t="shared" si="7"/>
        <v>3024.0310910000007</v>
      </c>
      <c r="T95" s="15">
        <f t="shared" si="7"/>
        <v>3032.1710659999999</v>
      </c>
      <c r="U95" s="72">
        <f t="shared" si="7"/>
        <v>3040.9685409999997</v>
      </c>
      <c r="V95" s="42"/>
      <c r="W95" s="50"/>
    </row>
    <row r="96" spans="1:23" s="1" customFormat="1" ht="17.25">
      <c r="A96" s="42"/>
      <c r="B96" s="62">
        <v>37</v>
      </c>
      <c r="C96" s="15">
        <f t="shared" si="6"/>
        <v>3097.2782519999996</v>
      </c>
      <c r="D96" s="15">
        <f t="shared" si="6"/>
        <v>3095.0812269999997</v>
      </c>
      <c r="E96" s="15">
        <f t="shared" si="6"/>
        <v>3093.5417020000009</v>
      </c>
      <c r="F96" s="15">
        <f t="shared" si="6"/>
        <v>3092.6596770000006</v>
      </c>
      <c r="G96" s="15">
        <f t="shared" si="6"/>
        <v>3092.435152</v>
      </c>
      <c r="H96" s="15">
        <f t="shared" si="6"/>
        <v>3092.8681270000006</v>
      </c>
      <c r="I96" s="15">
        <f t="shared" si="6"/>
        <v>3093.9586020000002</v>
      </c>
      <c r="J96" s="15">
        <f t="shared" si="6"/>
        <v>3095.7065770000017</v>
      </c>
      <c r="K96" s="15">
        <f t="shared" si="6"/>
        <v>3098.1120520000004</v>
      </c>
      <c r="L96" s="15">
        <f t="shared" si="6"/>
        <v>3101.1750269999998</v>
      </c>
      <c r="M96" s="15">
        <f t="shared" si="7"/>
        <v>3104.8955020000012</v>
      </c>
      <c r="N96" s="15">
        <f t="shared" si="7"/>
        <v>3109.2734770000006</v>
      </c>
      <c r="O96" s="15">
        <f t="shared" si="7"/>
        <v>3114.3089519999994</v>
      </c>
      <c r="P96" s="15">
        <f t="shared" si="7"/>
        <v>3120.0019270000007</v>
      </c>
      <c r="Q96" s="15">
        <f t="shared" si="7"/>
        <v>3126.3524020000004</v>
      </c>
      <c r="R96" s="15">
        <f t="shared" si="7"/>
        <v>3133.360377</v>
      </c>
      <c r="S96" s="15">
        <f t="shared" si="7"/>
        <v>3141.0258520000011</v>
      </c>
      <c r="T96" s="15">
        <f t="shared" si="7"/>
        <v>3149.3488270000007</v>
      </c>
      <c r="U96" s="72">
        <f t="shared" si="7"/>
        <v>3158.3293020000001</v>
      </c>
      <c r="V96" s="42"/>
      <c r="W96" s="50"/>
    </row>
    <row r="97" spans="1:23" s="1" customFormat="1" ht="17.25">
      <c r="A97" s="42"/>
      <c r="B97" s="62">
        <v>38</v>
      </c>
      <c r="C97" s="15">
        <f t="shared" si="6"/>
        <v>3210.1691730000002</v>
      </c>
      <c r="D97" s="15">
        <f t="shared" si="6"/>
        <v>3208.1551479999998</v>
      </c>
      <c r="E97" s="15">
        <f t="shared" si="6"/>
        <v>3206.798623000001</v>
      </c>
      <c r="F97" s="15">
        <f t="shared" si="6"/>
        <v>3206.0995980000002</v>
      </c>
      <c r="G97" s="15">
        <f t="shared" si="6"/>
        <v>3206.0580730000001</v>
      </c>
      <c r="H97" s="15">
        <f t="shared" si="6"/>
        <v>3206.6740480000008</v>
      </c>
      <c r="I97" s="15">
        <f t="shared" si="6"/>
        <v>3207.9475230000003</v>
      </c>
      <c r="J97" s="15">
        <f t="shared" si="6"/>
        <v>3209.8784980000019</v>
      </c>
      <c r="K97" s="15">
        <f t="shared" si="6"/>
        <v>3212.4669730000005</v>
      </c>
      <c r="L97" s="15">
        <f t="shared" si="6"/>
        <v>3215.7129479999999</v>
      </c>
      <c r="M97" s="15">
        <f t="shared" si="7"/>
        <v>3219.6164230000013</v>
      </c>
      <c r="N97" s="15">
        <f t="shared" si="7"/>
        <v>3224.1773980000007</v>
      </c>
      <c r="O97" s="15">
        <f t="shared" si="7"/>
        <v>3229.3958729999995</v>
      </c>
      <c r="P97" s="15">
        <f t="shared" si="7"/>
        <v>3235.2718480000008</v>
      </c>
      <c r="Q97" s="15">
        <f t="shared" si="7"/>
        <v>3241.8053230000005</v>
      </c>
      <c r="R97" s="15">
        <f t="shared" si="7"/>
        <v>3248.996298</v>
      </c>
      <c r="S97" s="15">
        <f t="shared" si="7"/>
        <v>3256.8447730000012</v>
      </c>
      <c r="T97" s="15">
        <f t="shared" si="7"/>
        <v>3265.3507480000007</v>
      </c>
      <c r="U97" s="72">
        <f t="shared" si="7"/>
        <v>3274.5142230000001</v>
      </c>
      <c r="V97" s="42"/>
      <c r="W97" s="50"/>
    </row>
    <row r="98" spans="1:23" s="1" customFormat="1" ht="17.25">
      <c r="A98" s="42"/>
      <c r="B98" s="62">
        <v>39</v>
      </c>
      <c r="C98" s="15">
        <f t="shared" si="6"/>
        <v>3321.8842540000001</v>
      </c>
      <c r="D98" s="15">
        <f t="shared" si="6"/>
        <v>3320.0532290000001</v>
      </c>
      <c r="E98" s="15">
        <f t="shared" si="6"/>
        <v>3318.8797040000009</v>
      </c>
      <c r="F98" s="15">
        <f t="shared" si="6"/>
        <v>3318.363679</v>
      </c>
      <c r="G98" s="15">
        <f t="shared" si="6"/>
        <v>3318.5051540000004</v>
      </c>
      <c r="H98" s="15">
        <f t="shared" si="6"/>
        <v>3319.304129000001</v>
      </c>
      <c r="I98" s="15">
        <f t="shared" si="6"/>
        <v>3320.7606040000005</v>
      </c>
      <c r="J98" s="15">
        <f t="shared" si="6"/>
        <v>3322.8745790000021</v>
      </c>
      <c r="K98" s="15">
        <f t="shared" si="6"/>
        <v>3325.6460540000007</v>
      </c>
      <c r="L98" s="15">
        <f t="shared" si="6"/>
        <v>3329.0750290000001</v>
      </c>
      <c r="M98" s="15">
        <f t="shared" si="7"/>
        <v>3333.1615040000015</v>
      </c>
      <c r="N98" s="15">
        <f t="shared" si="7"/>
        <v>3337.9054790000009</v>
      </c>
      <c r="O98" s="15">
        <f t="shared" si="7"/>
        <v>3343.3069539999997</v>
      </c>
      <c r="P98" s="15">
        <f t="shared" si="7"/>
        <v>3349.365929000001</v>
      </c>
      <c r="Q98" s="15">
        <f t="shared" si="7"/>
        <v>3356.0824040000007</v>
      </c>
      <c r="R98" s="15">
        <f t="shared" si="7"/>
        <v>3363.4563790000002</v>
      </c>
      <c r="S98" s="15">
        <f t="shared" si="7"/>
        <v>3371.4878540000013</v>
      </c>
      <c r="T98" s="15">
        <f t="shared" si="7"/>
        <v>3380.1768290000009</v>
      </c>
      <c r="U98" s="72">
        <f t="shared" si="7"/>
        <v>3389.5233040000003</v>
      </c>
      <c r="V98" s="42"/>
      <c r="W98" s="50"/>
    </row>
    <row r="99" spans="1:23" s="1" customFormat="1" ht="17.25">
      <c r="A99" s="42"/>
      <c r="B99" s="62">
        <v>40</v>
      </c>
      <c r="C99" s="15">
        <f t="shared" si="6"/>
        <v>3432.423495</v>
      </c>
      <c r="D99" s="15">
        <f t="shared" si="6"/>
        <v>3430.77547</v>
      </c>
      <c r="E99" s="15">
        <f t="shared" si="6"/>
        <v>3429.7849450000012</v>
      </c>
      <c r="F99" s="15">
        <f t="shared" si="6"/>
        <v>3429.4519200000004</v>
      </c>
      <c r="G99" s="15">
        <f t="shared" si="6"/>
        <v>3429.7763949999999</v>
      </c>
      <c r="H99" s="15">
        <f t="shared" si="6"/>
        <v>3430.7583700000009</v>
      </c>
      <c r="I99" s="15">
        <f t="shared" si="6"/>
        <v>3432.3978450000004</v>
      </c>
      <c r="J99" s="15">
        <f t="shared" si="6"/>
        <v>3434.6948200000015</v>
      </c>
      <c r="K99" s="15">
        <f t="shared" si="6"/>
        <v>3437.6492950000006</v>
      </c>
      <c r="L99" s="15">
        <f t="shared" si="6"/>
        <v>3441.26127</v>
      </c>
      <c r="M99" s="15">
        <f t="shared" si="7"/>
        <v>3445.5307450000009</v>
      </c>
      <c r="N99" s="15">
        <f t="shared" si="7"/>
        <v>3450.4577200000008</v>
      </c>
      <c r="O99" s="15">
        <f t="shared" si="7"/>
        <v>3456.042195</v>
      </c>
      <c r="P99" s="15">
        <f t="shared" si="7"/>
        <v>3462.2841700000008</v>
      </c>
      <c r="Q99" s="15">
        <f t="shared" si="7"/>
        <v>3469.1836450000005</v>
      </c>
      <c r="R99" s="15">
        <f t="shared" si="7"/>
        <v>3476.7406200000005</v>
      </c>
      <c r="S99" s="15">
        <f t="shared" si="7"/>
        <v>3484.9550950000012</v>
      </c>
      <c r="T99" s="15">
        <f t="shared" si="7"/>
        <v>3493.8270700000007</v>
      </c>
      <c r="U99" s="72">
        <f t="shared" si="7"/>
        <v>3503.3565450000006</v>
      </c>
      <c r="V99" s="42"/>
      <c r="W99" s="50"/>
    </row>
    <row r="100" spans="1:23" s="1" customFormat="1" ht="17.25">
      <c r="A100" s="42"/>
      <c r="B100" s="62">
        <v>41</v>
      </c>
      <c r="C100" s="15">
        <f t="shared" si="6"/>
        <v>3541.7868960000005</v>
      </c>
      <c r="D100" s="15">
        <f t="shared" si="6"/>
        <v>3540.3218710000001</v>
      </c>
      <c r="E100" s="15">
        <f t="shared" si="6"/>
        <v>3539.5143460000013</v>
      </c>
      <c r="F100" s="15">
        <f t="shared" si="6"/>
        <v>3539.3643210000009</v>
      </c>
      <c r="G100" s="15">
        <f t="shared" si="6"/>
        <v>3539.8717960000004</v>
      </c>
      <c r="H100" s="15">
        <f t="shared" si="6"/>
        <v>3541.0367710000014</v>
      </c>
      <c r="I100" s="15">
        <f t="shared" si="6"/>
        <v>3542.8592460000004</v>
      </c>
      <c r="J100" s="15">
        <f t="shared" si="6"/>
        <v>3545.339221000002</v>
      </c>
      <c r="K100" s="15">
        <f t="shared" si="6"/>
        <v>3548.4766960000006</v>
      </c>
      <c r="L100" s="15">
        <f t="shared" si="6"/>
        <v>3552.271671</v>
      </c>
      <c r="M100" s="15">
        <f t="shared" si="7"/>
        <v>3556.7241460000009</v>
      </c>
      <c r="N100" s="15">
        <f t="shared" si="7"/>
        <v>3561.8341210000008</v>
      </c>
      <c r="O100" s="15">
        <f t="shared" si="7"/>
        <v>3567.601596</v>
      </c>
      <c r="P100" s="15">
        <f t="shared" si="7"/>
        <v>3574.0265710000008</v>
      </c>
      <c r="Q100" s="15">
        <f t="shared" si="7"/>
        <v>3581.1090460000005</v>
      </c>
      <c r="R100" s="15">
        <f t="shared" si="7"/>
        <v>3588.849021</v>
      </c>
      <c r="S100" s="15">
        <f t="shared" si="7"/>
        <v>3597.2464960000011</v>
      </c>
      <c r="T100" s="15">
        <f t="shared" si="7"/>
        <v>3606.3014710000007</v>
      </c>
      <c r="U100" s="72">
        <f t="shared" si="7"/>
        <v>3616.013946</v>
      </c>
      <c r="V100" s="42"/>
      <c r="W100" s="50"/>
    </row>
    <row r="101" spans="1:23" s="1" customFormat="1" ht="17.25">
      <c r="A101" s="42"/>
      <c r="B101" s="62">
        <v>42</v>
      </c>
      <c r="C101" s="15">
        <f t="shared" si="6"/>
        <v>3649.9744570000003</v>
      </c>
      <c r="D101" s="15">
        <f t="shared" si="6"/>
        <v>3648.6924320000003</v>
      </c>
      <c r="E101" s="15">
        <f t="shared" si="6"/>
        <v>3648.0679070000015</v>
      </c>
      <c r="F101" s="15">
        <f t="shared" si="6"/>
        <v>3648.1008820000006</v>
      </c>
      <c r="G101" s="15">
        <f t="shared" si="6"/>
        <v>3648.7913570000005</v>
      </c>
      <c r="H101" s="15">
        <f t="shared" si="6"/>
        <v>3650.1393320000016</v>
      </c>
      <c r="I101" s="15">
        <f t="shared" si="6"/>
        <v>3652.1448070000006</v>
      </c>
      <c r="J101" s="15">
        <f t="shared" si="6"/>
        <v>3654.8077820000026</v>
      </c>
      <c r="K101" s="15">
        <f t="shared" si="6"/>
        <v>3658.1282570000012</v>
      </c>
      <c r="L101" s="15">
        <f t="shared" si="6"/>
        <v>3662.1062320000005</v>
      </c>
      <c r="M101" s="15">
        <f t="shared" si="7"/>
        <v>3666.7417070000015</v>
      </c>
      <c r="N101" s="15">
        <f t="shared" si="7"/>
        <v>3672.0346820000013</v>
      </c>
      <c r="O101" s="15">
        <f t="shared" si="7"/>
        <v>3677.9851570000005</v>
      </c>
      <c r="P101" s="15">
        <f t="shared" si="7"/>
        <v>3684.5931320000013</v>
      </c>
      <c r="Q101" s="15">
        <f t="shared" si="7"/>
        <v>3691.858607000001</v>
      </c>
      <c r="R101" s="15">
        <f t="shared" si="7"/>
        <v>3699.7815820000005</v>
      </c>
      <c r="S101" s="15">
        <f t="shared" si="7"/>
        <v>3708.3620570000016</v>
      </c>
      <c r="T101" s="15">
        <f t="shared" si="7"/>
        <v>3717.6000320000012</v>
      </c>
      <c r="U101" s="72">
        <f t="shared" si="7"/>
        <v>3727.4955070000005</v>
      </c>
      <c r="V101" s="42"/>
      <c r="W101" s="50"/>
    </row>
    <row r="102" spans="1:23" s="1" customFormat="1" ht="17.25">
      <c r="A102" s="42"/>
      <c r="B102" s="62">
        <v>43</v>
      </c>
      <c r="C102" s="15">
        <f t="shared" si="6"/>
        <v>3756.9861779999983</v>
      </c>
      <c r="D102" s="15">
        <f t="shared" si="6"/>
        <v>3755.8871529999983</v>
      </c>
      <c r="E102" s="15">
        <f t="shared" si="6"/>
        <v>3755.4456279999995</v>
      </c>
      <c r="F102" s="15">
        <f t="shared" si="6"/>
        <v>3755.6616029999986</v>
      </c>
      <c r="G102" s="15">
        <f t="shared" si="6"/>
        <v>3756.5350779999985</v>
      </c>
      <c r="H102" s="15">
        <f t="shared" si="6"/>
        <v>3758.0660529999996</v>
      </c>
      <c r="I102" s="15">
        <f t="shared" si="6"/>
        <v>3760.254527999999</v>
      </c>
      <c r="J102" s="15">
        <f t="shared" si="6"/>
        <v>3763.1005030000001</v>
      </c>
      <c r="K102" s="15">
        <f t="shared" si="6"/>
        <v>3766.6039779999992</v>
      </c>
      <c r="L102" s="15">
        <f t="shared" si="6"/>
        <v>3770.7649529999985</v>
      </c>
      <c r="M102" s="15">
        <f t="shared" si="7"/>
        <v>3775.5834279999995</v>
      </c>
      <c r="N102" s="15">
        <f t="shared" si="7"/>
        <v>3781.0594029999993</v>
      </c>
      <c r="O102" s="15">
        <f t="shared" si="7"/>
        <v>3787.1928779999985</v>
      </c>
      <c r="P102" s="15">
        <f t="shared" si="7"/>
        <v>3793.9838529999993</v>
      </c>
      <c r="Q102" s="15">
        <f t="shared" si="7"/>
        <v>3801.432327999999</v>
      </c>
      <c r="R102" s="15">
        <f t="shared" si="7"/>
        <v>3809.5383029999989</v>
      </c>
      <c r="S102" s="15">
        <f t="shared" si="7"/>
        <v>3818.3017779999996</v>
      </c>
      <c r="T102" s="15">
        <f t="shared" si="7"/>
        <v>3827.7227529999991</v>
      </c>
      <c r="U102" s="72">
        <f t="shared" si="7"/>
        <v>3837.8012279999984</v>
      </c>
      <c r="V102" s="42"/>
      <c r="W102" s="50"/>
    </row>
    <row r="103" spans="1:23" s="1" customFormat="1" ht="17.25">
      <c r="A103" s="42"/>
      <c r="B103" s="62">
        <v>44</v>
      </c>
      <c r="C103" s="15">
        <f t="shared" ref="C103:L115" si="8">$N$49+$N$50*$B103+$N$51*C$58+$N$52*$B103^2+$N$53*C$58*$B103+$N$54*C$58^2</f>
        <v>3862.822059000001</v>
      </c>
      <c r="D103" s="15">
        <f t="shared" si="8"/>
        <v>3861.9060340000005</v>
      </c>
      <c r="E103" s="15">
        <f t="shared" si="8"/>
        <v>3861.6475090000017</v>
      </c>
      <c r="F103" s="15">
        <f t="shared" si="8"/>
        <v>3862.0464840000013</v>
      </c>
      <c r="G103" s="15">
        <f t="shared" si="8"/>
        <v>3863.1029590000007</v>
      </c>
      <c r="H103" s="15">
        <f t="shared" si="8"/>
        <v>3864.8169340000018</v>
      </c>
      <c r="I103" s="15">
        <f t="shared" si="8"/>
        <v>3867.1884090000012</v>
      </c>
      <c r="J103" s="15">
        <f t="shared" si="8"/>
        <v>3870.2173840000023</v>
      </c>
      <c r="K103" s="15">
        <f t="shared" si="8"/>
        <v>3873.9038590000014</v>
      </c>
      <c r="L103" s="15">
        <f t="shared" si="8"/>
        <v>3878.2478340000007</v>
      </c>
      <c r="M103" s="15">
        <f t="shared" ref="M103:U115" si="9">$N$49+$N$50*$B103+$N$51*M$58+$N$52*$B103^2+$N$53*M$58*$B103+$N$54*M$58^2</f>
        <v>3883.2493090000016</v>
      </c>
      <c r="N103" s="15">
        <f t="shared" si="9"/>
        <v>3888.9082840000015</v>
      </c>
      <c r="O103" s="15">
        <f t="shared" si="9"/>
        <v>3895.2247590000006</v>
      </c>
      <c r="P103" s="15">
        <f t="shared" si="9"/>
        <v>3902.1987340000014</v>
      </c>
      <c r="Q103" s="15">
        <f t="shared" si="9"/>
        <v>3909.8302090000011</v>
      </c>
      <c r="R103" s="15">
        <f t="shared" si="9"/>
        <v>3918.119184000001</v>
      </c>
      <c r="S103" s="15">
        <f t="shared" si="9"/>
        <v>3927.0656590000017</v>
      </c>
      <c r="T103" s="15">
        <f t="shared" si="9"/>
        <v>3936.6696340000012</v>
      </c>
      <c r="U103" s="72">
        <f t="shared" si="9"/>
        <v>3946.931109000001</v>
      </c>
      <c r="V103" s="42"/>
      <c r="W103" s="50"/>
    </row>
    <row r="104" spans="1:23" s="1" customFormat="1" ht="17.25">
      <c r="A104" s="42"/>
      <c r="B104" s="62">
        <v>45</v>
      </c>
      <c r="C104" s="15">
        <f t="shared" si="8"/>
        <v>3967.4820999999988</v>
      </c>
      <c r="D104" s="15">
        <f t="shared" si="8"/>
        <v>3966.7490749999988</v>
      </c>
      <c r="E104" s="15">
        <f t="shared" si="8"/>
        <v>3966.67355</v>
      </c>
      <c r="F104" s="15">
        <f t="shared" si="8"/>
        <v>3967.2555249999996</v>
      </c>
      <c r="G104" s="15">
        <f t="shared" si="8"/>
        <v>3968.494999999999</v>
      </c>
      <c r="H104" s="15">
        <f t="shared" si="8"/>
        <v>3970.391975</v>
      </c>
      <c r="I104" s="15">
        <f t="shared" si="8"/>
        <v>3972.9464499999995</v>
      </c>
      <c r="J104" s="15">
        <f t="shared" si="8"/>
        <v>3976.1584250000005</v>
      </c>
      <c r="K104" s="15">
        <f t="shared" si="8"/>
        <v>3980.0278999999996</v>
      </c>
      <c r="L104" s="15">
        <f t="shared" si="8"/>
        <v>3984.5548749999989</v>
      </c>
      <c r="M104" s="15">
        <f t="shared" si="9"/>
        <v>3989.7393499999998</v>
      </c>
      <c r="N104" s="15">
        <f t="shared" si="9"/>
        <v>3995.5813249999997</v>
      </c>
      <c r="O104" s="15">
        <f t="shared" si="9"/>
        <v>4002.0807999999988</v>
      </c>
      <c r="P104" s="15">
        <f t="shared" si="9"/>
        <v>4009.2377749999996</v>
      </c>
      <c r="Q104" s="15">
        <f t="shared" si="9"/>
        <v>4017.0522499999993</v>
      </c>
      <c r="R104" s="15">
        <f t="shared" si="9"/>
        <v>4025.5242249999992</v>
      </c>
      <c r="S104" s="15">
        <f t="shared" si="9"/>
        <v>4034.6536999999998</v>
      </c>
      <c r="T104" s="15">
        <f t="shared" si="9"/>
        <v>4044.4406749999994</v>
      </c>
      <c r="U104" s="72">
        <f t="shared" si="9"/>
        <v>4054.8851499999992</v>
      </c>
      <c r="V104" s="42"/>
      <c r="W104" s="50"/>
    </row>
    <row r="105" spans="1:23" s="1" customFormat="1" ht="17.25">
      <c r="A105" s="42"/>
      <c r="B105" s="62">
        <v>46</v>
      </c>
      <c r="C105" s="15">
        <f t="shared" si="8"/>
        <v>4070.9663010000008</v>
      </c>
      <c r="D105" s="15">
        <f t="shared" si="8"/>
        <v>4070.4162760000008</v>
      </c>
      <c r="E105" s="15">
        <f t="shared" si="8"/>
        <v>4070.5237510000015</v>
      </c>
      <c r="F105" s="15">
        <f t="shared" si="8"/>
        <v>4071.2887260000011</v>
      </c>
      <c r="G105" s="15">
        <f t="shared" si="8"/>
        <v>4072.711201000001</v>
      </c>
      <c r="H105" s="15">
        <f t="shared" si="8"/>
        <v>4074.791176000002</v>
      </c>
      <c r="I105" s="15">
        <f t="shared" si="8"/>
        <v>4077.5286510000014</v>
      </c>
      <c r="J105" s="15">
        <f t="shared" si="8"/>
        <v>4080.9236260000025</v>
      </c>
      <c r="K105" s="15">
        <f t="shared" si="8"/>
        <v>4084.9761010000016</v>
      </c>
      <c r="L105" s="15">
        <f t="shared" si="8"/>
        <v>4089.6860760000009</v>
      </c>
      <c r="M105" s="15">
        <f t="shared" si="9"/>
        <v>4095.0535510000018</v>
      </c>
      <c r="N105" s="15">
        <f t="shared" si="9"/>
        <v>4101.0785260000011</v>
      </c>
      <c r="O105" s="15">
        <f t="shared" si="9"/>
        <v>4107.7610010000008</v>
      </c>
      <c r="P105" s="15">
        <f t="shared" si="9"/>
        <v>4115.1009760000015</v>
      </c>
      <c r="Q105" s="15">
        <f t="shared" si="9"/>
        <v>4123.0984510000017</v>
      </c>
      <c r="R105" s="15">
        <f t="shared" si="9"/>
        <v>4131.7534260000011</v>
      </c>
      <c r="S105" s="15">
        <f t="shared" si="9"/>
        <v>4141.0659010000018</v>
      </c>
      <c r="T105" s="15">
        <f t="shared" si="9"/>
        <v>4151.0358760000017</v>
      </c>
      <c r="U105" s="72">
        <f t="shared" si="9"/>
        <v>4161.6633510000011</v>
      </c>
      <c r="V105" s="42"/>
      <c r="W105" s="50"/>
    </row>
    <row r="106" spans="1:23" s="1" customFormat="1" ht="17.25">
      <c r="A106" s="42"/>
      <c r="B106" s="62">
        <v>47</v>
      </c>
      <c r="C106" s="15">
        <f t="shared" si="8"/>
        <v>4173.2746619999998</v>
      </c>
      <c r="D106" s="15">
        <f t="shared" si="8"/>
        <v>4172.9076369999993</v>
      </c>
      <c r="E106" s="15">
        <f t="shared" si="8"/>
        <v>4173.198112</v>
      </c>
      <c r="F106" s="15">
        <f t="shared" si="8"/>
        <v>4174.1460869999992</v>
      </c>
      <c r="G106" s="15">
        <f t="shared" si="8"/>
        <v>4175.7515619999995</v>
      </c>
      <c r="H106" s="15">
        <f t="shared" si="8"/>
        <v>4178.014537</v>
      </c>
      <c r="I106" s="15">
        <f t="shared" si="8"/>
        <v>4180.9350119999999</v>
      </c>
      <c r="J106" s="15">
        <f t="shared" si="8"/>
        <v>4184.512987000001</v>
      </c>
      <c r="K106" s="15">
        <f t="shared" si="8"/>
        <v>4188.7484619999996</v>
      </c>
      <c r="L106" s="15">
        <f t="shared" si="8"/>
        <v>4193.6414369999993</v>
      </c>
      <c r="M106" s="15">
        <f t="shared" si="9"/>
        <v>4199.1919120000002</v>
      </c>
      <c r="N106" s="15">
        <f t="shared" si="9"/>
        <v>4205.3998869999996</v>
      </c>
      <c r="O106" s="15">
        <f t="shared" si="9"/>
        <v>4212.2653619999992</v>
      </c>
      <c r="P106" s="15">
        <f t="shared" si="9"/>
        <v>4219.788337</v>
      </c>
      <c r="Q106" s="15">
        <f t="shared" si="9"/>
        <v>4227.9688119999992</v>
      </c>
      <c r="R106" s="15">
        <f t="shared" si="9"/>
        <v>4236.8067869999995</v>
      </c>
      <c r="S106" s="15">
        <f t="shared" si="9"/>
        <v>4246.3022620000002</v>
      </c>
      <c r="T106" s="15">
        <f t="shared" si="9"/>
        <v>4256.4552370000001</v>
      </c>
      <c r="U106" s="72">
        <f t="shared" si="9"/>
        <v>4267.2657119999994</v>
      </c>
      <c r="V106" s="42"/>
      <c r="W106" s="50"/>
    </row>
    <row r="107" spans="1:23" s="1" customFormat="1" ht="17.25">
      <c r="A107" s="42"/>
      <c r="B107" s="62">
        <v>48</v>
      </c>
      <c r="C107" s="15">
        <f t="shared" si="8"/>
        <v>4274.4071829999993</v>
      </c>
      <c r="D107" s="15">
        <f t="shared" si="8"/>
        <v>4274.2231579999989</v>
      </c>
      <c r="E107" s="15">
        <f t="shared" si="8"/>
        <v>4274.6966330000005</v>
      </c>
      <c r="F107" s="15">
        <f t="shared" si="8"/>
        <v>4275.8276079999996</v>
      </c>
      <c r="G107" s="15">
        <f t="shared" si="8"/>
        <v>4277.616082999999</v>
      </c>
      <c r="H107" s="15">
        <f t="shared" si="8"/>
        <v>4280.0620580000004</v>
      </c>
      <c r="I107" s="15">
        <f t="shared" si="8"/>
        <v>4283.1655329999994</v>
      </c>
      <c r="J107" s="15">
        <f t="shared" si="8"/>
        <v>4286.9265080000005</v>
      </c>
      <c r="K107" s="15">
        <f t="shared" si="8"/>
        <v>4291.344983</v>
      </c>
      <c r="L107" s="15">
        <f t="shared" si="8"/>
        <v>4296.4209579999988</v>
      </c>
      <c r="M107" s="15">
        <f t="shared" si="9"/>
        <v>4302.1544329999997</v>
      </c>
      <c r="N107" s="15">
        <f t="shared" si="9"/>
        <v>4308.545408</v>
      </c>
      <c r="O107" s="15">
        <f t="shared" si="9"/>
        <v>4315.5938829999996</v>
      </c>
      <c r="P107" s="15">
        <f t="shared" si="9"/>
        <v>4323.2998580000003</v>
      </c>
      <c r="Q107" s="15">
        <f t="shared" si="9"/>
        <v>4331.6633329999995</v>
      </c>
      <c r="R107" s="15">
        <f t="shared" si="9"/>
        <v>4340.6843079999999</v>
      </c>
      <c r="S107" s="15">
        <f t="shared" si="9"/>
        <v>4350.3627830000005</v>
      </c>
      <c r="T107" s="15">
        <f t="shared" si="9"/>
        <v>4360.6987579999995</v>
      </c>
      <c r="U107" s="72">
        <f t="shared" si="9"/>
        <v>4371.6922329999998</v>
      </c>
      <c r="V107" s="42"/>
      <c r="W107" s="50"/>
    </row>
    <row r="108" spans="1:23" s="1" customFormat="1" ht="17.25">
      <c r="A108" s="42"/>
      <c r="B108" s="62">
        <v>49</v>
      </c>
      <c r="C108" s="15">
        <f t="shared" si="8"/>
        <v>4374.363863999999</v>
      </c>
      <c r="D108" s="15">
        <f t="shared" si="8"/>
        <v>4374.3628389999994</v>
      </c>
      <c r="E108" s="15">
        <f t="shared" si="8"/>
        <v>4375.0193140000001</v>
      </c>
      <c r="F108" s="15">
        <f t="shared" si="8"/>
        <v>4376.3332890000001</v>
      </c>
      <c r="G108" s="15">
        <f t="shared" si="8"/>
        <v>4378.3047639999995</v>
      </c>
      <c r="H108" s="15">
        <f t="shared" si="8"/>
        <v>4380.9337390000001</v>
      </c>
      <c r="I108" s="15">
        <f t="shared" si="8"/>
        <v>4384.2202139999999</v>
      </c>
      <c r="J108" s="15">
        <f t="shared" si="8"/>
        <v>4388.164189000001</v>
      </c>
      <c r="K108" s="15">
        <f t="shared" si="8"/>
        <v>4392.7656640000005</v>
      </c>
      <c r="L108" s="15">
        <f t="shared" si="8"/>
        <v>4398.0246389999993</v>
      </c>
      <c r="M108" s="15">
        <f t="shared" si="9"/>
        <v>4403.9411140000002</v>
      </c>
      <c r="N108" s="15">
        <f t="shared" si="9"/>
        <v>4410.5150890000004</v>
      </c>
      <c r="O108" s="15">
        <f t="shared" si="9"/>
        <v>4417.7465639999991</v>
      </c>
      <c r="P108" s="15">
        <f t="shared" si="9"/>
        <v>4425.6355390000008</v>
      </c>
      <c r="Q108" s="15">
        <f t="shared" si="9"/>
        <v>4434.182014</v>
      </c>
      <c r="R108" s="15">
        <f t="shared" si="9"/>
        <v>4443.3859890000003</v>
      </c>
      <c r="S108" s="15">
        <f t="shared" si="9"/>
        <v>4453.2474640000009</v>
      </c>
      <c r="T108" s="15">
        <f t="shared" si="9"/>
        <v>4463.766439</v>
      </c>
      <c r="U108" s="72">
        <f t="shared" si="9"/>
        <v>4474.9429140000002</v>
      </c>
      <c r="V108" s="42"/>
      <c r="W108" s="50"/>
    </row>
    <row r="109" spans="1:23" s="1" customFormat="1" ht="17.25">
      <c r="A109" s="42"/>
      <c r="B109" s="62">
        <v>50</v>
      </c>
      <c r="C109" s="15">
        <f t="shared" si="8"/>
        <v>4473.1447049999997</v>
      </c>
      <c r="D109" s="15">
        <f t="shared" si="8"/>
        <v>4473.3266799999992</v>
      </c>
      <c r="E109" s="15">
        <f t="shared" si="8"/>
        <v>4474.1661550000008</v>
      </c>
      <c r="F109" s="15">
        <f t="shared" si="8"/>
        <v>4475.6631299999999</v>
      </c>
      <c r="G109" s="15">
        <f t="shared" si="8"/>
        <v>4477.8176050000002</v>
      </c>
      <c r="H109" s="15">
        <f t="shared" si="8"/>
        <v>4480.6295800000007</v>
      </c>
      <c r="I109" s="15">
        <f t="shared" si="8"/>
        <v>4484.0990549999997</v>
      </c>
      <c r="J109" s="15">
        <f t="shared" si="8"/>
        <v>4488.2260300000016</v>
      </c>
      <c r="K109" s="15">
        <f t="shared" si="8"/>
        <v>4493.0105050000002</v>
      </c>
      <c r="L109" s="15">
        <f t="shared" si="8"/>
        <v>4498.4524799999999</v>
      </c>
      <c r="M109" s="15">
        <f t="shared" si="9"/>
        <v>4504.5519550000008</v>
      </c>
      <c r="N109" s="15">
        <f t="shared" si="9"/>
        <v>4511.3089300000001</v>
      </c>
      <c r="O109" s="15">
        <f t="shared" si="9"/>
        <v>4518.7234049999997</v>
      </c>
      <c r="P109" s="15">
        <f t="shared" si="9"/>
        <v>4526.7953800000005</v>
      </c>
      <c r="Q109" s="15">
        <f t="shared" si="9"/>
        <v>4535.5248549999997</v>
      </c>
      <c r="R109" s="15">
        <f t="shared" si="9"/>
        <v>4544.9118299999991</v>
      </c>
      <c r="S109" s="15">
        <f t="shared" si="9"/>
        <v>4554.9563050000006</v>
      </c>
      <c r="T109" s="15">
        <f t="shared" si="9"/>
        <v>4565.6582799999996</v>
      </c>
      <c r="U109" s="72">
        <f t="shared" si="9"/>
        <v>4577.0177549999999</v>
      </c>
      <c r="V109" s="42"/>
      <c r="W109" s="50"/>
    </row>
    <row r="110" spans="1:23" s="1" customFormat="1" ht="17.25">
      <c r="A110" s="42"/>
      <c r="B110" s="62">
        <v>51</v>
      </c>
      <c r="C110" s="15">
        <f t="shared" si="8"/>
        <v>4570.7497059999996</v>
      </c>
      <c r="D110" s="15">
        <f t="shared" si="8"/>
        <v>4571.1146809999991</v>
      </c>
      <c r="E110" s="15">
        <f t="shared" si="8"/>
        <v>4572.1371560000007</v>
      </c>
      <c r="F110" s="15">
        <f t="shared" si="8"/>
        <v>4573.8171309999998</v>
      </c>
      <c r="G110" s="15">
        <f t="shared" si="8"/>
        <v>4576.1546060000001</v>
      </c>
      <c r="H110" s="15">
        <f t="shared" si="8"/>
        <v>4579.1495810000006</v>
      </c>
      <c r="I110" s="15">
        <f t="shared" si="8"/>
        <v>4582.8020560000004</v>
      </c>
      <c r="J110" s="15">
        <f t="shared" si="8"/>
        <v>4587.1120310000015</v>
      </c>
      <c r="K110" s="15">
        <f t="shared" si="8"/>
        <v>4592.079506</v>
      </c>
      <c r="L110" s="15">
        <f t="shared" si="8"/>
        <v>4597.7044809999998</v>
      </c>
      <c r="M110" s="15">
        <f t="shared" si="9"/>
        <v>4603.9869560000006</v>
      </c>
      <c r="N110" s="15">
        <f t="shared" si="9"/>
        <v>4610.926931</v>
      </c>
      <c r="O110" s="15">
        <f t="shared" si="9"/>
        <v>4618.5244059999995</v>
      </c>
      <c r="P110" s="15">
        <f t="shared" si="9"/>
        <v>4626.7793810000003</v>
      </c>
      <c r="Q110" s="15">
        <f t="shared" si="9"/>
        <v>4635.6918560000004</v>
      </c>
      <c r="R110" s="15">
        <f t="shared" si="9"/>
        <v>4645.2618309999998</v>
      </c>
      <c r="S110" s="15">
        <f t="shared" si="9"/>
        <v>4655.4893060000013</v>
      </c>
      <c r="T110" s="15">
        <f t="shared" si="9"/>
        <v>4666.3742810000003</v>
      </c>
      <c r="U110" s="72">
        <f t="shared" si="9"/>
        <v>4677.9167559999996</v>
      </c>
      <c r="V110" s="42"/>
      <c r="W110" s="50"/>
    </row>
    <row r="111" spans="1:23" s="1" customFormat="1" ht="17.25">
      <c r="A111" s="42"/>
      <c r="B111" s="62">
        <v>52</v>
      </c>
      <c r="C111" s="15">
        <f t="shared" si="8"/>
        <v>4667.1788669999996</v>
      </c>
      <c r="D111" s="15">
        <f t="shared" si="8"/>
        <v>4667.726842</v>
      </c>
      <c r="E111" s="15">
        <f t="shared" si="8"/>
        <v>4668.9323170000007</v>
      </c>
      <c r="F111" s="15">
        <f t="shared" si="8"/>
        <v>4670.7952920000007</v>
      </c>
      <c r="G111" s="15">
        <f t="shared" si="8"/>
        <v>4673.3157670000001</v>
      </c>
      <c r="H111" s="15">
        <f t="shared" si="8"/>
        <v>4676.4937420000006</v>
      </c>
      <c r="I111" s="15">
        <f t="shared" si="8"/>
        <v>4680.3292170000004</v>
      </c>
      <c r="J111" s="15">
        <f t="shared" si="8"/>
        <v>4684.8221920000015</v>
      </c>
      <c r="K111" s="15">
        <f t="shared" si="8"/>
        <v>4689.972667</v>
      </c>
      <c r="L111" s="15">
        <f t="shared" si="8"/>
        <v>4695.7806419999997</v>
      </c>
      <c r="M111" s="15">
        <f t="shared" si="9"/>
        <v>4702.2461170000006</v>
      </c>
      <c r="N111" s="15">
        <f t="shared" si="9"/>
        <v>4709.3690920000008</v>
      </c>
      <c r="O111" s="15">
        <f t="shared" si="9"/>
        <v>4717.1495669999995</v>
      </c>
      <c r="P111" s="15">
        <f t="shared" si="9"/>
        <v>4725.5875420000011</v>
      </c>
      <c r="Q111" s="15">
        <f t="shared" si="9"/>
        <v>4734.6830170000003</v>
      </c>
      <c r="R111" s="15">
        <f t="shared" si="9"/>
        <v>4744.4359919999997</v>
      </c>
      <c r="S111" s="15">
        <f t="shared" si="9"/>
        <v>4754.8464670000012</v>
      </c>
      <c r="T111" s="15">
        <f t="shared" si="9"/>
        <v>4765.9144420000011</v>
      </c>
      <c r="U111" s="72">
        <f t="shared" si="9"/>
        <v>4777.6399170000004</v>
      </c>
      <c r="V111" s="42"/>
      <c r="W111" s="50"/>
    </row>
    <row r="112" spans="1:23" s="1" customFormat="1" ht="17.25">
      <c r="A112" s="42"/>
      <c r="B112" s="62">
        <v>53</v>
      </c>
      <c r="C112" s="15">
        <f t="shared" si="8"/>
        <v>4762.4321879999998</v>
      </c>
      <c r="D112" s="15">
        <f t="shared" si="8"/>
        <v>4763.1631629999993</v>
      </c>
      <c r="E112" s="15">
        <f t="shared" si="8"/>
        <v>4764.5516380000008</v>
      </c>
      <c r="F112" s="15">
        <f t="shared" si="8"/>
        <v>4766.5976129999999</v>
      </c>
      <c r="G112" s="15">
        <f t="shared" si="8"/>
        <v>4769.3010880000002</v>
      </c>
      <c r="H112" s="15">
        <f t="shared" si="8"/>
        <v>4772.6620630000007</v>
      </c>
      <c r="I112" s="15">
        <f t="shared" si="8"/>
        <v>4776.6805380000005</v>
      </c>
      <c r="J112" s="15">
        <f t="shared" si="8"/>
        <v>4781.3565130000015</v>
      </c>
      <c r="K112" s="15">
        <f t="shared" si="8"/>
        <v>4786.6899880000001</v>
      </c>
      <c r="L112" s="15">
        <f t="shared" si="8"/>
        <v>4792.6809629999998</v>
      </c>
      <c r="M112" s="15">
        <f t="shared" si="9"/>
        <v>4799.3294380000007</v>
      </c>
      <c r="N112" s="15">
        <f t="shared" si="9"/>
        <v>4806.6354130000009</v>
      </c>
      <c r="O112" s="15">
        <f t="shared" si="9"/>
        <v>4814.5988879999995</v>
      </c>
      <c r="P112" s="15">
        <f t="shared" si="9"/>
        <v>4823.2198630000003</v>
      </c>
      <c r="Q112" s="15">
        <f t="shared" si="9"/>
        <v>4832.4983380000003</v>
      </c>
      <c r="R112" s="15">
        <f t="shared" si="9"/>
        <v>4842.4343129999997</v>
      </c>
      <c r="S112" s="15">
        <f t="shared" si="9"/>
        <v>4853.0277880000012</v>
      </c>
      <c r="T112" s="15">
        <f t="shared" si="9"/>
        <v>4864.2787630000003</v>
      </c>
      <c r="U112" s="72">
        <f t="shared" si="9"/>
        <v>4876.1872380000004</v>
      </c>
      <c r="V112" s="42"/>
      <c r="W112" s="50"/>
    </row>
    <row r="113" spans="1:91" s="1" customFormat="1" ht="17.25">
      <c r="A113" s="42"/>
      <c r="B113" s="62">
        <v>54</v>
      </c>
      <c r="C113" s="15">
        <f t="shared" si="8"/>
        <v>4856.509669</v>
      </c>
      <c r="D113" s="15">
        <f t="shared" si="8"/>
        <v>4857.4236440000004</v>
      </c>
      <c r="E113" s="15">
        <f t="shared" si="8"/>
        <v>4858.9951190000011</v>
      </c>
      <c r="F113" s="15">
        <f t="shared" si="8"/>
        <v>4861.2240940000002</v>
      </c>
      <c r="G113" s="15">
        <f t="shared" si="8"/>
        <v>4864.1105690000004</v>
      </c>
      <c r="H113" s="15">
        <f t="shared" si="8"/>
        <v>4867.6545440000009</v>
      </c>
      <c r="I113" s="15">
        <f t="shared" si="8"/>
        <v>4871.8560190000007</v>
      </c>
      <c r="J113" s="15">
        <f t="shared" si="8"/>
        <v>4876.7149940000018</v>
      </c>
      <c r="K113" s="15">
        <f t="shared" si="8"/>
        <v>4882.2314690000003</v>
      </c>
      <c r="L113" s="15">
        <f t="shared" si="8"/>
        <v>4888.405444</v>
      </c>
      <c r="M113" s="15">
        <f t="shared" si="9"/>
        <v>4895.2369190000009</v>
      </c>
      <c r="N113" s="15">
        <f t="shared" si="9"/>
        <v>4902.7258940000011</v>
      </c>
      <c r="O113" s="15">
        <f t="shared" si="9"/>
        <v>4910.8723689999997</v>
      </c>
      <c r="P113" s="15">
        <f t="shared" si="9"/>
        <v>4919.6763440000013</v>
      </c>
      <c r="Q113" s="15">
        <f t="shared" si="9"/>
        <v>4929.1378190000005</v>
      </c>
      <c r="R113" s="15">
        <f t="shared" si="9"/>
        <v>4939.2567940000008</v>
      </c>
      <c r="S113" s="15">
        <f t="shared" si="9"/>
        <v>4950.0332690000014</v>
      </c>
      <c r="T113" s="15">
        <f t="shared" si="9"/>
        <v>4961.4672440000004</v>
      </c>
      <c r="U113" s="72">
        <f t="shared" si="9"/>
        <v>4973.5587190000006</v>
      </c>
      <c r="V113" s="42"/>
      <c r="W113" s="50"/>
    </row>
    <row r="114" spans="1:91" s="1" customFormat="1" ht="17.25">
      <c r="A114" s="42"/>
      <c r="B114" s="62">
        <v>55</v>
      </c>
      <c r="C114" s="15">
        <f t="shared" si="8"/>
        <v>4949.4113100000004</v>
      </c>
      <c r="D114" s="15">
        <f t="shared" si="8"/>
        <v>4950.5082849999999</v>
      </c>
      <c r="E114" s="15">
        <f t="shared" si="8"/>
        <v>4952.2627600000014</v>
      </c>
      <c r="F114" s="15">
        <f t="shared" si="8"/>
        <v>4954.6747350000005</v>
      </c>
      <c r="G114" s="15">
        <f t="shared" si="8"/>
        <v>4957.7442100000007</v>
      </c>
      <c r="H114" s="15">
        <f t="shared" si="8"/>
        <v>4961.4711850000012</v>
      </c>
      <c r="I114" s="15">
        <f t="shared" si="8"/>
        <v>4965.8556600000002</v>
      </c>
      <c r="J114" s="15">
        <f t="shared" si="8"/>
        <v>4970.8976350000021</v>
      </c>
      <c r="K114" s="15">
        <f t="shared" si="8"/>
        <v>4976.5971100000006</v>
      </c>
      <c r="L114" s="15">
        <f t="shared" si="8"/>
        <v>4982.9540850000003</v>
      </c>
      <c r="M114" s="15">
        <f t="shared" si="9"/>
        <v>4989.9685600000012</v>
      </c>
      <c r="N114" s="15">
        <f t="shared" si="9"/>
        <v>4997.6405350000005</v>
      </c>
      <c r="O114" s="15">
        <f t="shared" si="9"/>
        <v>5005.97001</v>
      </c>
      <c r="P114" s="15">
        <f t="shared" si="9"/>
        <v>5014.9569850000007</v>
      </c>
      <c r="Q114" s="15">
        <f t="shared" si="9"/>
        <v>5024.6014600000008</v>
      </c>
      <c r="R114" s="15">
        <f t="shared" si="9"/>
        <v>5034.9034350000002</v>
      </c>
      <c r="S114" s="15">
        <f t="shared" si="9"/>
        <v>5045.8629100000016</v>
      </c>
      <c r="T114" s="15">
        <f t="shared" si="9"/>
        <v>5057.4798850000006</v>
      </c>
      <c r="U114" s="72">
        <f t="shared" si="9"/>
        <v>5069.7543600000008</v>
      </c>
      <c r="V114" s="42"/>
      <c r="W114" s="50"/>
    </row>
    <row r="115" spans="1:91" s="1" customFormat="1" ht="17.25">
      <c r="A115" s="42"/>
      <c r="B115" s="62">
        <v>56</v>
      </c>
      <c r="C115" s="15">
        <f t="shared" si="8"/>
        <v>5041.1371109999982</v>
      </c>
      <c r="D115" s="15">
        <f t="shared" si="8"/>
        <v>5042.4170859999986</v>
      </c>
      <c r="E115" s="15">
        <f t="shared" si="8"/>
        <v>5044.3545609999992</v>
      </c>
      <c r="F115" s="15">
        <f t="shared" si="8"/>
        <v>5046.9495359999992</v>
      </c>
      <c r="G115" s="15">
        <f t="shared" si="8"/>
        <v>5050.2020109999985</v>
      </c>
      <c r="H115" s="15">
        <f t="shared" si="8"/>
        <v>5054.1119859999999</v>
      </c>
      <c r="I115" s="15">
        <f t="shared" si="8"/>
        <v>5058.6794609999988</v>
      </c>
      <c r="J115" s="15">
        <f t="shared" si="8"/>
        <v>5063.9044360000007</v>
      </c>
      <c r="K115" s="15">
        <f t="shared" si="8"/>
        <v>5069.7869109999992</v>
      </c>
      <c r="L115" s="15">
        <f t="shared" si="8"/>
        <v>5076.326885999998</v>
      </c>
      <c r="M115" s="15">
        <f t="shared" si="9"/>
        <v>5083.5243609999998</v>
      </c>
      <c r="N115" s="15">
        <f t="shared" si="9"/>
        <v>5091.3793359999991</v>
      </c>
      <c r="O115" s="15">
        <f t="shared" si="9"/>
        <v>5099.8918109999986</v>
      </c>
      <c r="P115" s="15">
        <f t="shared" si="9"/>
        <v>5109.0617859999993</v>
      </c>
      <c r="Q115" s="15">
        <f t="shared" si="9"/>
        <v>5118.8892609999984</v>
      </c>
      <c r="R115" s="15">
        <f t="shared" si="9"/>
        <v>5129.3742359999987</v>
      </c>
      <c r="S115" s="15">
        <f t="shared" si="9"/>
        <v>5140.5167110000002</v>
      </c>
      <c r="T115" s="15">
        <f t="shared" si="9"/>
        <v>5152.3166859999992</v>
      </c>
      <c r="U115" s="72">
        <f t="shared" si="9"/>
        <v>5164.7741609999985</v>
      </c>
      <c r="V115" s="42"/>
      <c r="W115" s="50"/>
    </row>
    <row r="116" spans="1:91" s="1" customFormat="1">
      <c r="A116" s="42"/>
      <c r="B116" s="2"/>
      <c r="C116" s="2"/>
      <c r="D116" s="2"/>
      <c r="E116" s="2"/>
      <c r="F116" s="2"/>
      <c r="G116" s="2"/>
      <c r="H116" s="2"/>
      <c r="I116" s="1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48"/>
      <c r="V116" s="42"/>
      <c r="W116" s="50"/>
    </row>
    <row r="117" spans="1:91" s="1" customFormat="1">
      <c r="A117" s="42"/>
      <c r="B117" s="2"/>
      <c r="C117" s="18"/>
      <c r="D117" s="18"/>
      <c r="E117" s="18"/>
      <c r="F117" s="18"/>
      <c r="G117" s="18"/>
      <c r="H117" s="18"/>
      <c r="I117" s="19"/>
      <c r="J117" s="2"/>
      <c r="K117" s="2"/>
      <c r="L117" s="18"/>
      <c r="M117" s="18"/>
      <c r="N117" s="18"/>
      <c r="O117" s="18"/>
      <c r="P117" s="18"/>
      <c r="Q117" s="18"/>
      <c r="R117" s="18"/>
      <c r="S117" s="2"/>
      <c r="T117" s="2"/>
      <c r="U117" s="48"/>
      <c r="V117" s="42"/>
      <c r="W117" s="50"/>
    </row>
    <row r="118" spans="1:91" s="1" customFormat="1">
      <c r="A118" s="42"/>
      <c r="B118" s="2"/>
      <c r="C118" s="18"/>
      <c r="D118" s="18"/>
      <c r="E118" s="18"/>
      <c r="F118" s="18"/>
      <c r="G118" s="18"/>
      <c r="H118" s="18"/>
      <c r="I118" s="19"/>
      <c r="J118" s="2"/>
      <c r="K118" s="2"/>
      <c r="L118" s="18"/>
      <c r="M118" s="18"/>
      <c r="N118" s="18"/>
      <c r="O118" s="18"/>
      <c r="P118" s="18"/>
      <c r="Q118" s="18"/>
      <c r="R118" s="18"/>
      <c r="S118" s="2"/>
      <c r="T118" s="2"/>
      <c r="U118" s="73"/>
      <c r="V118" s="50"/>
      <c r="W118" s="40"/>
    </row>
    <row r="119" spans="1:91" s="1" customFormat="1">
      <c r="A119" s="40"/>
      <c r="B119" s="45"/>
      <c r="C119" s="46"/>
      <c r="D119" s="46"/>
      <c r="E119" s="46"/>
      <c r="F119" s="46"/>
      <c r="G119" s="46"/>
      <c r="H119" s="46"/>
      <c r="I119" s="47"/>
      <c r="J119" s="45"/>
      <c r="K119" s="45"/>
      <c r="L119" s="46"/>
      <c r="M119" s="46"/>
      <c r="N119" s="46"/>
      <c r="O119" s="46"/>
      <c r="P119" s="46"/>
      <c r="Q119" s="46"/>
      <c r="R119" s="46"/>
      <c r="S119" s="45"/>
      <c r="T119" s="45"/>
      <c r="U119" s="45"/>
      <c r="V119" s="40"/>
    </row>
    <row r="120" spans="1:91" s="1" customFormat="1">
      <c r="A120" s="40"/>
      <c r="B120" s="40"/>
      <c r="C120" s="67"/>
      <c r="D120" s="67"/>
      <c r="E120" s="67"/>
      <c r="F120" s="67"/>
      <c r="G120" s="67"/>
      <c r="H120" s="67"/>
      <c r="I120" s="68"/>
      <c r="J120" s="40"/>
      <c r="K120" s="40"/>
      <c r="L120" s="67"/>
      <c r="M120" s="67"/>
      <c r="N120" s="67"/>
      <c r="O120" s="67"/>
      <c r="P120" s="67"/>
      <c r="Q120" s="67"/>
      <c r="R120" s="67"/>
      <c r="S120" s="40"/>
      <c r="T120" s="40"/>
      <c r="U120" s="40"/>
      <c r="V120" s="40"/>
    </row>
    <row r="121" spans="1:91" s="1" customFormat="1" ht="26.25">
      <c r="A121" s="40"/>
      <c r="B121" s="102" t="s">
        <v>44</v>
      </c>
      <c r="C121" s="103"/>
      <c r="D121" s="103"/>
      <c r="E121" s="103"/>
      <c r="F121" s="103"/>
      <c r="G121" s="104"/>
      <c r="H121" s="94"/>
      <c r="I121" s="93"/>
      <c r="J121" s="40"/>
      <c r="K121" s="40"/>
      <c r="L121" s="67"/>
      <c r="M121" s="67"/>
      <c r="N121" s="67"/>
      <c r="O121" s="67"/>
      <c r="P121" s="67"/>
      <c r="Q121" s="67"/>
      <c r="R121" s="67"/>
      <c r="S121" s="40"/>
      <c r="T121" s="40"/>
      <c r="U121" s="40"/>
      <c r="V121" s="40"/>
    </row>
    <row r="122" spans="1:91" s="1" customFormat="1" ht="19.5">
      <c r="A122" s="40"/>
      <c r="B122" s="80" t="s">
        <v>40</v>
      </c>
      <c r="C122" s="67"/>
      <c r="D122" s="67"/>
      <c r="E122" s="67"/>
      <c r="F122" s="67"/>
      <c r="G122" s="67"/>
      <c r="H122" s="67"/>
      <c r="I122" s="68"/>
      <c r="J122" s="45"/>
      <c r="K122" s="45"/>
      <c r="L122" s="46"/>
      <c r="M122" s="46"/>
      <c r="N122" s="46"/>
      <c r="O122" s="46"/>
      <c r="P122" s="78"/>
      <c r="Q122" s="32"/>
      <c r="R122" s="32"/>
    </row>
    <row r="123" spans="1:91" s="1" customFormat="1" ht="19.5">
      <c r="A123" s="40"/>
      <c r="B123" s="85" t="s">
        <v>42</v>
      </c>
      <c r="C123" s="86"/>
      <c r="D123" s="86"/>
      <c r="E123" s="86"/>
      <c r="F123" s="86"/>
      <c r="G123" s="86"/>
      <c r="H123" s="86"/>
      <c r="I123" s="77"/>
      <c r="J123" s="87" t="s">
        <v>5</v>
      </c>
      <c r="K123" s="75"/>
      <c r="L123" s="75"/>
      <c r="M123" s="75"/>
      <c r="N123" s="75"/>
      <c r="O123" s="75"/>
      <c r="P123" s="79"/>
      <c r="Q123" s="32"/>
      <c r="R123" s="32"/>
    </row>
    <row r="124" spans="1:91" s="1" customFormat="1" ht="16.5">
      <c r="A124" s="40"/>
      <c r="B124" s="76" t="s">
        <v>6</v>
      </c>
      <c r="C124" s="75" t="s">
        <v>7</v>
      </c>
      <c r="D124" s="75" t="s">
        <v>8</v>
      </c>
      <c r="E124" s="75" t="s">
        <v>15</v>
      </c>
      <c r="F124" s="75" t="s">
        <v>16</v>
      </c>
      <c r="G124" s="75" t="s">
        <v>17</v>
      </c>
      <c r="H124" s="75" t="s">
        <v>18</v>
      </c>
      <c r="I124" s="88"/>
      <c r="J124" s="74" t="s">
        <v>6</v>
      </c>
      <c r="K124" s="75" t="s">
        <v>7</v>
      </c>
      <c r="L124" s="75" t="s">
        <v>8</v>
      </c>
      <c r="M124" s="75" t="s">
        <v>15</v>
      </c>
      <c r="N124" s="75" t="s">
        <v>16</v>
      </c>
      <c r="O124" s="75" t="s">
        <v>17</v>
      </c>
      <c r="P124" s="79" t="s">
        <v>18</v>
      </c>
      <c r="Q124" s="32"/>
      <c r="R124" s="32"/>
    </row>
    <row r="125" spans="1:91" s="2" customFormat="1" ht="16.5">
      <c r="A125" s="42"/>
      <c r="B125" s="33" t="s">
        <v>9</v>
      </c>
      <c r="C125" s="34">
        <v>1</v>
      </c>
      <c r="D125" s="34">
        <v>3559.1988449999999</v>
      </c>
      <c r="E125" s="34">
        <v>2097.2310210000001</v>
      </c>
      <c r="F125" s="34">
        <v>1.7</v>
      </c>
      <c r="G125" s="34">
        <v>9.1600000000000001E-2</v>
      </c>
      <c r="H125" s="34">
        <v>944.29043300000001</v>
      </c>
      <c r="I125" s="25"/>
      <c r="J125" s="33" t="s">
        <v>9</v>
      </c>
      <c r="K125" s="34">
        <v>1</v>
      </c>
      <c r="L125" s="34">
        <v>3425.9660050000002</v>
      </c>
      <c r="M125" s="34">
        <v>5680.5189570000002</v>
      </c>
      <c r="N125" s="34">
        <v>0.6</v>
      </c>
      <c r="O125" s="34">
        <v>0.54769999999999996</v>
      </c>
      <c r="P125" s="34">
        <v>4091.3889089999998</v>
      </c>
      <c r="Q125" s="50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1:91" s="2" customFormat="1" ht="16.5">
      <c r="A126" s="42"/>
      <c r="B126" s="33" t="s">
        <v>10</v>
      </c>
      <c r="C126" s="34">
        <v>1</v>
      </c>
      <c r="D126" s="34">
        <v>8.9002540000000003</v>
      </c>
      <c r="E126" s="34">
        <v>7.6353309999999999</v>
      </c>
      <c r="F126" s="34">
        <v>1.17</v>
      </c>
      <c r="G126" s="34">
        <v>0.2455</v>
      </c>
      <c r="H126" s="34">
        <v>1526.2850450000001</v>
      </c>
      <c r="I126" s="25"/>
      <c r="J126" s="33" t="s">
        <v>10</v>
      </c>
      <c r="K126" s="34">
        <v>1</v>
      </c>
      <c r="L126" s="34">
        <v>136.12292099999999</v>
      </c>
      <c r="M126" s="34">
        <v>41.927706000000001</v>
      </c>
      <c r="N126" s="34">
        <v>3.25</v>
      </c>
      <c r="O126" s="34">
        <v>1.6000000000000001E-3</v>
      </c>
      <c r="P126" s="34">
        <v>1045.4215099999999</v>
      </c>
      <c r="Q126" s="50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1:91" s="2" customFormat="1" ht="16.5">
      <c r="A127" s="42"/>
      <c r="B127" s="33" t="s">
        <v>11</v>
      </c>
      <c r="C127" s="34">
        <v>1</v>
      </c>
      <c r="D127" s="34">
        <v>-2.280173</v>
      </c>
      <c r="E127" s="34">
        <v>1.3649119999999999</v>
      </c>
      <c r="F127" s="34">
        <v>-1.67</v>
      </c>
      <c r="G127" s="34">
        <v>9.6699999999999994E-2</v>
      </c>
      <c r="H127" s="34">
        <v>6.9676809999999998</v>
      </c>
      <c r="I127" s="25"/>
      <c r="J127" s="33" t="s">
        <v>11</v>
      </c>
      <c r="K127" s="34">
        <v>1</v>
      </c>
      <c r="L127" s="34">
        <v>-3.3700709999999998</v>
      </c>
      <c r="M127" s="34">
        <v>3.586214</v>
      </c>
      <c r="N127" s="34">
        <v>-0.94</v>
      </c>
      <c r="O127" s="34">
        <v>0.34949999999999998</v>
      </c>
      <c r="P127" s="34">
        <v>45.601523999999998</v>
      </c>
      <c r="Q127" s="50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1:91" s="2" customFormat="1" ht="16.5">
      <c r="A128" s="42"/>
      <c r="B128" s="33" t="s">
        <v>12</v>
      </c>
      <c r="C128" s="34">
        <v>1</v>
      </c>
      <c r="D128" s="34">
        <v>1.7945139999999999</v>
      </c>
      <c r="E128" s="34">
        <v>3.8322000000000002E-2</v>
      </c>
      <c r="F128" s="34">
        <v>46.83</v>
      </c>
      <c r="G128" s="34" t="s">
        <v>19</v>
      </c>
      <c r="H128" s="34">
        <v>581.422417</v>
      </c>
      <c r="I128" s="25"/>
      <c r="J128" s="33" t="s">
        <v>12</v>
      </c>
      <c r="K128" s="34">
        <v>1</v>
      </c>
      <c r="L128" s="34">
        <v>-0.58792</v>
      </c>
      <c r="M128" s="34">
        <v>0.29670000000000002</v>
      </c>
      <c r="N128" s="34">
        <v>-1.98</v>
      </c>
      <c r="O128" s="34">
        <v>5.0099999999999999E-2</v>
      </c>
      <c r="P128" s="34">
        <v>-58.791967</v>
      </c>
      <c r="Q128" s="50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1:91" s="39" customFormat="1" ht="15.75">
      <c r="A129" s="44"/>
      <c r="B129" s="14" t="s">
        <v>13</v>
      </c>
      <c r="C129" s="34">
        <v>1</v>
      </c>
      <c r="D129" s="34">
        <v>3.6719999999999999E-3</v>
      </c>
      <c r="E129" s="34">
        <v>2.4380000000000001E-3</v>
      </c>
      <c r="F129" s="34">
        <v>1.51</v>
      </c>
      <c r="G129" s="34">
        <v>0.1341</v>
      </c>
      <c r="H129" s="34">
        <v>14.870901</v>
      </c>
      <c r="I129" s="25"/>
      <c r="J129" s="14" t="s">
        <v>13</v>
      </c>
      <c r="K129" s="34">
        <v>1</v>
      </c>
      <c r="L129" s="34">
        <v>7.3200000000000001E-3</v>
      </c>
      <c r="M129" s="34">
        <v>1.0340999999999999E-2</v>
      </c>
      <c r="N129" s="34">
        <v>0.71</v>
      </c>
      <c r="O129" s="34">
        <v>0.48060000000000003</v>
      </c>
      <c r="P129" s="34">
        <v>16.469151</v>
      </c>
      <c r="Q129" s="52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</row>
    <row r="130" spans="1:91" s="2" customFormat="1" ht="16.5">
      <c r="A130" s="42"/>
      <c r="B130" s="33" t="s">
        <v>14</v>
      </c>
      <c r="C130" s="34">
        <v>1</v>
      </c>
      <c r="D130" s="34">
        <v>3.6499999999999998E-4</v>
      </c>
      <c r="E130" s="34">
        <v>2.22E-4</v>
      </c>
      <c r="F130" s="34">
        <v>1.65</v>
      </c>
      <c r="G130" s="34">
        <v>0.1017</v>
      </c>
      <c r="H130" s="34">
        <v>18.480573</v>
      </c>
      <c r="I130" s="25"/>
      <c r="J130" s="33" t="s">
        <v>14</v>
      </c>
      <c r="K130" s="34">
        <v>1</v>
      </c>
      <c r="L130" s="34">
        <v>5.2599999999999999E-4</v>
      </c>
      <c r="M130" s="34">
        <v>5.7799999999999995E-4</v>
      </c>
      <c r="N130" s="34">
        <v>0.91</v>
      </c>
      <c r="O130" s="34">
        <v>0.36449999999999999</v>
      </c>
      <c r="P130" s="34">
        <v>26.638148999999999</v>
      </c>
      <c r="Q130" s="50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1:91" s="1" customFormat="1" ht="16.5">
      <c r="A131" s="42"/>
      <c r="B131" s="20"/>
      <c r="C131" s="23"/>
      <c r="D131" s="23"/>
      <c r="E131" s="23"/>
      <c r="F131" s="23"/>
      <c r="G131" s="23"/>
      <c r="H131" s="23"/>
      <c r="I131" s="25"/>
      <c r="J131" s="20"/>
      <c r="K131" s="23"/>
      <c r="L131" s="23"/>
      <c r="M131" s="23"/>
      <c r="N131" s="23"/>
      <c r="O131" s="23"/>
      <c r="P131" s="23"/>
      <c r="Q131" s="50"/>
    </row>
    <row r="132" spans="1:91" s="37" customFormat="1" ht="19.5">
      <c r="A132" s="43"/>
      <c r="B132" s="65" t="s">
        <v>20</v>
      </c>
      <c r="C132" s="57"/>
      <c r="D132" s="57"/>
      <c r="E132" s="57"/>
      <c r="F132" s="57"/>
      <c r="G132" s="57"/>
      <c r="H132" s="57"/>
      <c r="I132" s="58"/>
      <c r="J132" s="55"/>
      <c r="K132" s="23"/>
      <c r="L132" s="23"/>
      <c r="M132" s="23"/>
      <c r="N132" s="23"/>
      <c r="O132" s="23"/>
      <c r="P132" s="23"/>
      <c r="Q132" s="51"/>
    </row>
    <row r="133" spans="1:91" s="1" customFormat="1" ht="19.5">
      <c r="A133" s="42"/>
      <c r="B133" s="89" t="s">
        <v>42</v>
      </c>
      <c r="C133" s="90"/>
      <c r="D133" s="90"/>
      <c r="E133" s="90"/>
      <c r="F133" s="90"/>
      <c r="G133" s="90"/>
      <c r="H133" s="90"/>
      <c r="I133" s="56"/>
      <c r="J133" s="89" t="s">
        <v>5</v>
      </c>
      <c r="K133" s="35"/>
      <c r="L133" s="35"/>
      <c r="M133" s="35"/>
      <c r="N133" s="35"/>
      <c r="O133" s="35"/>
      <c r="P133" s="35"/>
      <c r="Q133" s="50"/>
    </row>
    <row r="134" spans="1:91" s="36" customFormat="1" ht="16.5">
      <c r="A134" s="43"/>
      <c r="B134" s="33" t="s">
        <v>6</v>
      </c>
      <c r="C134" s="35" t="s">
        <v>7</v>
      </c>
      <c r="D134" s="35" t="s">
        <v>8</v>
      </c>
      <c r="E134" s="35" t="s">
        <v>15</v>
      </c>
      <c r="F134" s="35" t="s">
        <v>16</v>
      </c>
      <c r="G134" s="35" t="s">
        <v>17</v>
      </c>
      <c r="H134" s="35" t="s">
        <v>18</v>
      </c>
      <c r="I134" s="22"/>
      <c r="J134" s="33" t="s">
        <v>6</v>
      </c>
      <c r="K134" s="35" t="s">
        <v>7</v>
      </c>
      <c r="L134" s="35" t="s">
        <v>8</v>
      </c>
      <c r="M134" s="35" t="s">
        <v>15</v>
      </c>
      <c r="N134" s="35" t="s">
        <v>16</v>
      </c>
      <c r="O134" s="35" t="s">
        <v>17</v>
      </c>
      <c r="P134" s="35" t="s">
        <v>18</v>
      </c>
      <c r="Q134" s="51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</row>
    <row r="135" spans="1:91" s="2" customFormat="1" ht="16.5">
      <c r="A135" s="42"/>
      <c r="B135" s="33" t="s">
        <v>9</v>
      </c>
      <c r="C135" s="34">
        <v>1</v>
      </c>
      <c r="D135" s="34">
        <v>-385.57006899999999</v>
      </c>
      <c r="E135" s="34">
        <v>3744.915602</v>
      </c>
      <c r="F135" s="34">
        <v>-0.1</v>
      </c>
      <c r="G135" s="34">
        <v>0.91820000000000002</v>
      </c>
      <c r="H135" s="34">
        <v>1654.4233300000001</v>
      </c>
      <c r="I135" s="25"/>
      <c r="J135" s="33" t="s">
        <v>9</v>
      </c>
      <c r="K135" s="34">
        <v>1</v>
      </c>
      <c r="L135" s="34">
        <v>1264.3310489999999</v>
      </c>
      <c r="M135" s="34">
        <v>8231.5162209999999</v>
      </c>
      <c r="N135" s="34">
        <v>0.15</v>
      </c>
      <c r="O135" s="34">
        <v>0.87819999999999998</v>
      </c>
      <c r="P135" s="34">
        <v>6428.4720120000002</v>
      </c>
      <c r="Q135" s="50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1:91" s="39" customFormat="1" ht="15.75">
      <c r="A136" s="44"/>
      <c r="B136" s="14" t="s">
        <v>10</v>
      </c>
      <c r="C136" s="34">
        <v>1</v>
      </c>
      <c r="D136" s="34">
        <v>39.531143999999998</v>
      </c>
      <c r="E136" s="34">
        <v>17.160188999999999</v>
      </c>
      <c r="F136" s="34">
        <v>2.2999999999999998</v>
      </c>
      <c r="G136" s="34">
        <v>2.2800000000000001E-2</v>
      </c>
      <c r="H136" s="34">
        <v>2199.9123460000001</v>
      </c>
      <c r="I136" s="25"/>
      <c r="J136" s="14" t="s">
        <v>10</v>
      </c>
      <c r="K136" s="34">
        <v>1</v>
      </c>
      <c r="L136" s="34">
        <v>76.325794000000002</v>
      </c>
      <c r="M136" s="34">
        <v>60.756523999999999</v>
      </c>
      <c r="N136" s="34">
        <v>1.26</v>
      </c>
      <c r="O136" s="34">
        <v>0.21179999999999999</v>
      </c>
      <c r="P136" s="34">
        <v>2156.92202</v>
      </c>
      <c r="Q136" s="52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</row>
    <row r="137" spans="1:91" s="2" customFormat="1" ht="16.5">
      <c r="A137" s="42"/>
      <c r="B137" s="33" t="s">
        <v>11</v>
      </c>
      <c r="C137" s="34">
        <v>1</v>
      </c>
      <c r="D137" s="34">
        <v>0.13695399999999999</v>
      </c>
      <c r="E137" s="34">
        <v>2.4324469999999998</v>
      </c>
      <c r="F137" s="34">
        <v>0.06</v>
      </c>
      <c r="G137" s="34">
        <v>0.95520000000000005</v>
      </c>
      <c r="H137" s="34">
        <v>-48.866199999999999</v>
      </c>
      <c r="I137" s="25"/>
      <c r="J137" s="33" t="s">
        <v>11</v>
      </c>
      <c r="K137" s="34">
        <v>1</v>
      </c>
      <c r="L137" s="34">
        <v>-0.31573600000000002</v>
      </c>
      <c r="M137" s="34">
        <v>5.1967049999999997</v>
      </c>
      <c r="N137" s="34">
        <v>-0.06</v>
      </c>
      <c r="O137" s="34">
        <v>0.95169999999999999</v>
      </c>
      <c r="P137" s="34">
        <v>-156.121397</v>
      </c>
      <c r="Q137" s="50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1:91" s="2" customFormat="1" ht="16.5">
      <c r="A138" s="42"/>
      <c r="B138" s="33" t="s">
        <v>12</v>
      </c>
      <c r="C138" s="34">
        <v>1</v>
      </c>
      <c r="D138" s="34">
        <v>3.60602</v>
      </c>
      <c r="E138" s="34">
        <v>0.10838299999999999</v>
      </c>
      <c r="F138" s="34">
        <v>33.270000000000003</v>
      </c>
      <c r="G138" s="34" t="s">
        <v>19</v>
      </c>
      <c r="H138" s="34">
        <v>706.77993800000002</v>
      </c>
      <c r="I138" s="25"/>
      <c r="J138" s="33" t="s">
        <v>12</v>
      </c>
      <c r="K138" s="34">
        <v>1</v>
      </c>
      <c r="L138" s="34">
        <v>2.274222</v>
      </c>
      <c r="M138" s="34">
        <v>0.42994199999999999</v>
      </c>
      <c r="N138" s="34">
        <v>5.29</v>
      </c>
      <c r="O138" s="34" t="s">
        <v>19</v>
      </c>
      <c r="P138" s="34">
        <v>227.42220900000001</v>
      </c>
      <c r="Q138" s="50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1:91" s="2" customFormat="1" ht="16.5">
      <c r="A139" s="42"/>
      <c r="B139" s="33" t="s">
        <v>13</v>
      </c>
      <c r="C139" s="34">
        <v>1</v>
      </c>
      <c r="D139" s="34">
        <v>-1.3353E-2</v>
      </c>
      <c r="E139" s="34">
        <v>5.3530000000000001E-3</v>
      </c>
      <c r="F139" s="34">
        <v>-2.4900000000000002</v>
      </c>
      <c r="G139" s="34">
        <v>1.38E-2</v>
      </c>
      <c r="H139" s="34">
        <v>-42.060881999999999</v>
      </c>
      <c r="I139" s="25"/>
      <c r="J139" s="33" t="s">
        <v>13</v>
      </c>
      <c r="K139" s="34">
        <v>1</v>
      </c>
      <c r="L139" s="34">
        <v>-2.2719E-2</v>
      </c>
      <c r="M139" s="34">
        <v>1.4985E-2</v>
      </c>
      <c r="N139" s="34">
        <v>-1.52</v>
      </c>
      <c r="O139" s="34">
        <v>0.13250000000000001</v>
      </c>
      <c r="P139" s="34">
        <v>-51.118554000000003</v>
      </c>
      <c r="Q139" s="50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1:91" s="2" customFormat="1" ht="16.5">
      <c r="A140" s="42"/>
      <c r="B140" s="33" t="s">
        <v>14</v>
      </c>
      <c r="C140" s="34">
        <v>1</v>
      </c>
      <c r="D140" s="34">
        <v>-9.8179999999999999E-6</v>
      </c>
      <c r="E140" s="34">
        <v>3.9500000000000001E-4</v>
      </c>
      <c r="F140" s="34">
        <v>-0.02</v>
      </c>
      <c r="G140" s="34">
        <v>0.98019999999999996</v>
      </c>
      <c r="H140" s="34">
        <v>-0.49702200000000002</v>
      </c>
      <c r="I140" s="25"/>
      <c r="J140" s="33" t="s">
        <v>14</v>
      </c>
      <c r="K140" s="34">
        <v>1</v>
      </c>
      <c r="L140" s="34">
        <v>1.08E-4</v>
      </c>
      <c r="M140" s="34">
        <v>8.3699999999999996E-4</v>
      </c>
      <c r="N140" s="34">
        <v>0.13</v>
      </c>
      <c r="O140" s="34">
        <v>0.8972</v>
      </c>
      <c r="P140" s="34">
        <v>5.4901629999999999</v>
      </c>
      <c r="Q140" s="50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1:91" ht="15.75">
      <c r="A141" s="42"/>
      <c r="B141" s="21"/>
      <c r="C141" s="25"/>
      <c r="D141" s="25"/>
      <c r="E141" s="25"/>
      <c r="F141" s="25"/>
      <c r="G141" s="25"/>
      <c r="H141" s="25"/>
      <c r="I141" s="25"/>
      <c r="J141" s="21"/>
      <c r="K141" s="25"/>
      <c r="L141" s="25"/>
      <c r="M141" s="25"/>
      <c r="N141" s="25"/>
      <c r="O141" s="25"/>
      <c r="P141" s="25"/>
      <c r="Q141" s="50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1:91" ht="19.5">
      <c r="A142" s="42"/>
      <c r="B142" s="65" t="s">
        <v>21</v>
      </c>
      <c r="C142" s="54"/>
      <c r="D142" s="54"/>
      <c r="E142" s="54"/>
      <c r="F142" s="54"/>
      <c r="G142" s="54"/>
      <c r="H142" s="54"/>
      <c r="I142" s="56"/>
      <c r="J142" s="55"/>
      <c r="K142" s="24"/>
      <c r="L142" s="24"/>
      <c r="M142" s="24"/>
      <c r="N142" s="24"/>
      <c r="O142" s="24"/>
      <c r="P142" s="24"/>
      <c r="Q142" s="50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1:91" s="1" customFormat="1" ht="19.5">
      <c r="A143" s="42"/>
      <c r="B143" s="89" t="s">
        <v>42</v>
      </c>
      <c r="C143" s="90"/>
      <c r="D143" s="90"/>
      <c r="E143" s="90"/>
      <c r="F143" s="90"/>
      <c r="G143" s="90"/>
      <c r="H143" s="90"/>
      <c r="I143" s="56"/>
      <c r="J143" s="89" t="s">
        <v>5</v>
      </c>
      <c r="K143" s="35"/>
      <c r="L143" s="35"/>
      <c r="M143" s="35"/>
      <c r="N143" s="35"/>
      <c r="O143" s="35"/>
      <c r="P143" s="35"/>
      <c r="Q143" s="50"/>
    </row>
    <row r="144" spans="1:91" s="2" customFormat="1" ht="16.5">
      <c r="A144" s="42"/>
      <c r="B144" s="33" t="s">
        <v>6</v>
      </c>
      <c r="C144" s="35" t="s">
        <v>7</v>
      </c>
      <c r="D144" s="35" t="s">
        <v>8</v>
      </c>
      <c r="E144" s="35" t="s">
        <v>15</v>
      </c>
      <c r="F144" s="35" t="s">
        <v>16</v>
      </c>
      <c r="G144" s="35" t="s">
        <v>17</v>
      </c>
      <c r="H144" s="35" t="s">
        <v>18</v>
      </c>
      <c r="I144" s="22"/>
      <c r="J144" s="33" t="s">
        <v>6</v>
      </c>
      <c r="K144" s="35" t="s">
        <v>7</v>
      </c>
      <c r="L144" s="35" t="s">
        <v>8</v>
      </c>
      <c r="M144" s="35" t="s">
        <v>15</v>
      </c>
      <c r="N144" s="35" t="s">
        <v>16</v>
      </c>
      <c r="O144" s="35" t="s">
        <v>17</v>
      </c>
      <c r="P144" s="35" t="s">
        <v>18</v>
      </c>
      <c r="Q144" s="50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1:91" s="2" customFormat="1" ht="16.5">
      <c r="A145" s="42"/>
      <c r="B145" s="33" t="s">
        <v>9</v>
      </c>
      <c r="C145" s="34">
        <v>1</v>
      </c>
      <c r="D145" s="34">
        <v>-103.548627</v>
      </c>
      <c r="E145" s="34">
        <v>198.00822500000001</v>
      </c>
      <c r="F145" s="34">
        <v>-0.52</v>
      </c>
      <c r="G145" s="34">
        <v>0.60150000000000003</v>
      </c>
      <c r="H145" s="34">
        <v>12.453639000000001</v>
      </c>
      <c r="I145" s="25"/>
      <c r="J145" s="33" t="s">
        <v>9</v>
      </c>
      <c r="K145" s="34">
        <v>1</v>
      </c>
      <c r="L145" s="34">
        <v>385.793252</v>
      </c>
      <c r="M145" s="34">
        <v>430.54425199999997</v>
      </c>
      <c r="N145" s="34">
        <v>0.9</v>
      </c>
      <c r="O145" s="34">
        <v>0.37119999999999997</v>
      </c>
      <c r="P145" s="34">
        <v>34.042338999999998</v>
      </c>
      <c r="Q145" s="50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1:91" s="2" customFormat="1" ht="16.5">
      <c r="A146" s="42"/>
      <c r="B146" s="33" t="s">
        <v>10</v>
      </c>
      <c r="C146" s="34">
        <v>1</v>
      </c>
      <c r="D146" s="34">
        <v>1.0092380000000001</v>
      </c>
      <c r="E146" s="34">
        <v>0.96901800000000005</v>
      </c>
      <c r="F146" s="34">
        <v>1.04</v>
      </c>
      <c r="G146" s="34">
        <v>0.29880000000000001</v>
      </c>
      <c r="H146" s="34">
        <v>13.243892000000001</v>
      </c>
      <c r="I146" s="25"/>
      <c r="J146" s="33" t="s">
        <v>10</v>
      </c>
      <c r="K146" s="34">
        <v>1</v>
      </c>
      <c r="L146" s="34">
        <v>-1.7604740000000001</v>
      </c>
      <c r="M146" s="34">
        <v>3.194029</v>
      </c>
      <c r="N146" s="34">
        <v>-0.55000000000000004</v>
      </c>
      <c r="O146" s="34">
        <v>0.58209999999999995</v>
      </c>
      <c r="P146" s="34">
        <v>11.024654</v>
      </c>
      <c r="Q146" s="50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1:91" s="2" customFormat="1" ht="16.5">
      <c r="A147" s="42"/>
      <c r="B147" s="33" t="s">
        <v>11</v>
      </c>
      <c r="C147" s="34">
        <v>1</v>
      </c>
      <c r="D147" s="34">
        <v>5.7313999999999997E-2</v>
      </c>
      <c r="E147" s="34">
        <v>0.12836900000000001</v>
      </c>
      <c r="F147" s="34">
        <v>0.45</v>
      </c>
      <c r="G147" s="34">
        <v>0.65569999999999995</v>
      </c>
      <c r="H147" s="34">
        <v>0.93290799999999996</v>
      </c>
      <c r="I147" s="25"/>
      <c r="J147" s="33" t="s">
        <v>11</v>
      </c>
      <c r="K147" s="34">
        <v>1</v>
      </c>
      <c r="L147" s="34">
        <v>-0.22636300000000001</v>
      </c>
      <c r="M147" s="34">
        <v>0.27243099999999998</v>
      </c>
      <c r="N147" s="34">
        <v>-0.83</v>
      </c>
      <c r="O147" s="34">
        <v>0.40699999999999997</v>
      </c>
      <c r="P147" s="34">
        <v>1.670671</v>
      </c>
      <c r="Q147" s="50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1:91" s="2" customFormat="1" ht="16.5">
      <c r="A148" s="42"/>
      <c r="B148" s="33" t="s">
        <v>12</v>
      </c>
      <c r="C148" s="34">
        <v>1</v>
      </c>
      <c r="D148" s="34">
        <v>5.4289999999999998E-3</v>
      </c>
      <c r="E148" s="34">
        <v>6.0930000000000003E-3</v>
      </c>
      <c r="F148" s="34">
        <v>0.89</v>
      </c>
      <c r="G148" s="34">
        <v>0.37390000000000001</v>
      </c>
      <c r="H148" s="34">
        <v>1.064079</v>
      </c>
      <c r="I148" s="25"/>
      <c r="J148" s="33" t="s">
        <v>12</v>
      </c>
      <c r="K148" s="34">
        <v>1</v>
      </c>
      <c r="L148" s="34">
        <v>2.0777E-2</v>
      </c>
      <c r="M148" s="34">
        <v>2.2533999999999998E-2</v>
      </c>
      <c r="N148" s="34">
        <v>0.92</v>
      </c>
      <c r="O148" s="34">
        <v>0.35749999999999998</v>
      </c>
      <c r="P148" s="34">
        <v>2.0777450000000002</v>
      </c>
      <c r="Q148" s="50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1:91" s="2" customFormat="1" ht="16.5">
      <c r="A149" s="42"/>
      <c r="B149" s="33" t="s">
        <v>13</v>
      </c>
      <c r="C149" s="34">
        <v>1</v>
      </c>
      <c r="D149" s="34">
        <v>-9.8251000000000005E-5</v>
      </c>
      <c r="E149" s="34">
        <v>3.0200000000000002E-4</v>
      </c>
      <c r="F149" s="34">
        <v>-0.33</v>
      </c>
      <c r="G149" s="34">
        <v>0.74509999999999998</v>
      </c>
      <c r="H149" s="34">
        <v>-0.30948999999999999</v>
      </c>
      <c r="I149" s="25"/>
      <c r="J149" s="33" t="s">
        <v>13</v>
      </c>
      <c r="K149" s="34">
        <v>1</v>
      </c>
      <c r="L149" s="34">
        <v>3.0899999999999998E-4</v>
      </c>
      <c r="M149" s="34">
        <v>7.8299999999999995E-4</v>
      </c>
      <c r="N149" s="34">
        <v>0.4</v>
      </c>
      <c r="O149" s="34">
        <v>0.69320000000000004</v>
      </c>
      <c r="P149" s="34">
        <v>0.69615700000000003</v>
      </c>
      <c r="Q149" s="50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1:91" s="2" customFormat="1" ht="16.5">
      <c r="A150" s="42"/>
      <c r="B150" s="33" t="s">
        <v>14</v>
      </c>
      <c r="C150" s="34">
        <v>1</v>
      </c>
      <c r="D150" s="34">
        <v>-8.2940000000000006E-6</v>
      </c>
      <c r="E150" s="34">
        <v>2.0831000000000001E-5</v>
      </c>
      <c r="F150" s="34">
        <v>-0.4</v>
      </c>
      <c r="G150" s="34">
        <v>0.69089999999999996</v>
      </c>
      <c r="H150" s="34">
        <v>-0.41986600000000002</v>
      </c>
      <c r="I150" s="25"/>
      <c r="J150" s="33" t="s">
        <v>14</v>
      </c>
      <c r="K150" s="34">
        <v>1</v>
      </c>
      <c r="L150" s="34">
        <v>3.57E-5</v>
      </c>
      <c r="M150" s="34">
        <v>4.3934000000000003E-5</v>
      </c>
      <c r="N150" s="34">
        <v>0.81</v>
      </c>
      <c r="O150" s="34">
        <v>0.41739999999999999</v>
      </c>
      <c r="P150" s="34">
        <v>1.8073170000000001</v>
      </c>
      <c r="Q150" s="50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1:91" ht="15.75">
      <c r="A151" s="42"/>
      <c r="B151" s="21"/>
      <c r="C151" s="25"/>
      <c r="D151" s="25"/>
      <c r="E151" s="25"/>
      <c r="F151" s="25"/>
      <c r="G151" s="25"/>
      <c r="H151" s="25"/>
      <c r="I151" s="25"/>
      <c r="J151" s="21"/>
      <c r="K151" s="25"/>
      <c r="L151" s="25"/>
      <c r="M151" s="25"/>
      <c r="N151" s="25"/>
      <c r="O151" s="25"/>
      <c r="P151" s="25"/>
      <c r="Q151" s="50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1:91" ht="19.5">
      <c r="A152" s="42"/>
      <c r="B152" s="65" t="s">
        <v>22</v>
      </c>
      <c r="C152" s="59"/>
      <c r="D152" s="59"/>
      <c r="E152" s="59"/>
      <c r="F152" s="59"/>
      <c r="G152" s="59"/>
      <c r="H152" s="59"/>
      <c r="I152" s="54"/>
      <c r="J152" s="60"/>
      <c r="K152" s="28"/>
      <c r="L152" s="28"/>
      <c r="M152" s="28"/>
      <c r="N152" s="28"/>
      <c r="O152" s="28"/>
      <c r="P152" s="28"/>
      <c r="Q152" s="50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1:91" s="1" customFormat="1" ht="19.5">
      <c r="A153" s="42"/>
      <c r="B153" s="89" t="s">
        <v>42</v>
      </c>
      <c r="C153" s="90"/>
      <c r="D153" s="90"/>
      <c r="E153" s="90"/>
      <c r="F153" s="90"/>
      <c r="G153" s="90"/>
      <c r="H153" s="90"/>
      <c r="I153" s="56"/>
      <c r="J153" s="89" t="s">
        <v>5</v>
      </c>
      <c r="K153" s="35"/>
      <c r="L153" s="35"/>
      <c r="M153" s="35"/>
      <c r="N153" s="35"/>
      <c r="O153" s="35"/>
      <c r="P153" s="35"/>
      <c r="Q153" s="50"/>
    </row>
    <row r="154" spans="1:91" s="2" customFormat="1" ht="16.5">
      <c r="A154" s="42"/>
      <c r="B154" s="33" t="s">
        <v>6</v>
      </c>
      <c r="C154" s="35" t="s">
        <v>7</v>
      </c>
      <c r="D154" s="35" t="s">
        <v>8</v>
      </c>
      <c r="E154" s="35" t="s">
        <v>15</v>
      </c>
      <c r="F154" s="35" t="s">
        <v>16</v>
      </c>
      <c r="G154" s="35" t="s">
        <v>17</v>
      </c>
      <c r="H154" s="35" t="s">
        <v>18</v>
      </c>
      <c r="I154" s="24"/>
      <c r="J154" s="33" t="s">
        <v>6</v>
      </c>
      <c r="K154" s="35" t="s">
        <v>7</v>
      </c>
      <c r="L154" s="35" t="s">
        <v>8</v>
      </c>
      <c r="M154" s="35" t="s">
        <v>15</v>
      </c>
      <c r="N154" s="35" t="s">
        <v>16</v>
      </c>
      <c r="O154" s="35" t="s">
        <v>17</v>
      </c>
      <c r="P154" s="35" t="s">
        <v>18</v>
      </c>
      <c r="Q154" s="50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1:91" s="2" customFormat="1" ht="16.5">
      <c r="A155" s="42"/>
      <c r="B155" s="33" t="s">
        <v>9</v>
      </c>
      <c r="C155" s="34">
        <v>1</v>
      </c>
      <c r="D155" s="34">
        <v>1528.5691859999999</v>
      </c>
      <c r="E155" s="34">
        <v>2907.4589540000002</v>
      </c>
      <c r="F155" s="34">
        <v>0.53</v>
      </c>
      <c r="G155" s="34">
        <v>0.59960000000000002</v>
      </c>
      <c r="H155" s="34">
        <v>911.87597000000005</v>
      </c>
      <c r="I155" s="23"/>
      <c r="J155" s="33" t="s">
        <v>9</v>
      </c>
      <c r="K155" s="34">
        <v>1</v>
      </c>
      <c r="L155" s="34">
        <v>11145</v>
      </c>
      <c r="M155" s="34">
        <v>7099.2187640000002</v>
      </c>
      <c r="N155" s="34">
        <v>1.57</v>
      </c>
      <c r="O155" s="34">
        <v>0.1179</v>
      </c>
      <c r="P155" s="34">
        <v>3051.8355769999998</v>
      </c>
      <c r="Q155" s="50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1:91" s="2" customFormat="1" ht="16.5">
      <c r="A156" s="42"/>
      <c r="B156" s="33" t="s">
        <v>10</v>
      </c>
      <c r="C156" s="34">
        <v>1</v>
      </c>
      <c r="D156" s="34">
        <v>0.282447</v>
      </c>
      <c r="E156" s="34">
        <v>14.228607999999999</v>
      </c>
      <c r="F156" s="34">
        <v>0.02</v>
      </c>
      <c r="G156" s="34">
        <v>0.98419999999999996</v>
      </c>
      <c r="H156" s="34">
        <v>1021.713768</v>
      </c>
      <c r="I156" s="23"/>
      <c r="J156" s="33" t="s">
        <v>10</v>
      </c>
      <c r="K156" s="34">
        <v>1</v>
      </c>
      <c r="L156" s="34">
        <v>67.564729999999997</v>
      </c>
      <c r="M156" s="34">
        <v>52.399078000000003</v>
      </c>
      <c r="N156" s="34">
        <v>1.29</v>
      </c>
      <c r="O156" s="34">
        <v>0.1986</v>
      </c>
      <c r="P156" s="34">
        <v>931.32857799999999</v>
      </c>
      <c r="Q156" s="50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1:91" s="2" customFormat="1" ht="16.5">
      <c r="A157" s="42"/>
      <c r="B157" s="33" t="s">
        <v>11</v>
      </c>
      <c r="C157" s="34">
        <v>1</v>
      </c>
      <c r="D157" s="34">
        <v>-0.93940500000000005</v>
      </c>
      <c r="E157" s="34">
        <v>1.884916</v>
      </c>
      <c r="F157" s="34">
        <v>-0.5</v>
      </c>
      <c r="G157" s="34">
        <v>0.61870000000000003</v>
      </c>
      <c r="H157" s="34">
        <v>3.1844389999999998</v>
      </c>
      <c r="I157" s="23"/>
      <c r="J157" s="33" t="s">
        <v>11</v>
      </c>
      <c r="K157" s="34">
        <v>1</v>
      </c>
      <c r="L157" s="34">
        <v>-7.7624810000000002</v>
      </c>
      <c r="M157" s="34">
        <v>4.481865</v>
      </c>
      <c r="N157" s="34">
        <v>-1.73</v>
      </c>
      <c r="O157" s="34">
        <v>8.4699999999999998E-2</v>
      </c>
      <c r="P157" s="34">
        <v>21.285269</v>
      </c>
      <c r="Q157" s="50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1:91" s="2" customFormat="1" ht="16.5">
      <c r="A158" s="42"/>
      <c r="B158" s="33" t="s">
        <v>12</v>
      </c>
      <c r="C158" s="34">
        <v>1</v>
      </c>
      <c r="D158" s="34">
        <v>1.274454</v>
      </c>
      <c r="E158" s="34">
        <v>8.9469000000000007E-2</v>
      </c>
      <c r="F158" s="34">
        <v>14.24</v>
      </c>
      <c r="G158" s="34" t="s">
        <v>19</v>
      </c>
      <c r="H158" s="34">
        <v>249.79296099999999</v>
      </c>
      <c r="I158" s="23"/>
      <c r="J158" s="33" t="s">
        <v>12</v>
      </c>
      <c r="K158" s="34">
        <v>1</v>
      </c>
      <c r="L158" s="34">
        <v>0.106817</v>
      </c>
      <c r="M158" s="34">
        <v>0.37080099999999999</v>
      </c>
      <c r="N158" s="34">
        <v>0.28999999999999998</v>
      </c>
      <c r="O158" s="34">
        <v>0.77359999999999995</v>
      </c>
      <c r="P158" s="34">
        <v>10.681672000000001</v>
      </c>
      <c r="Q158" s="50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1:91" s="2" customFormat="1" ht="16.5">
      <c r="A159" s="42"/>
      <c r="B159" s="33" t="s">
        <v>13</v>
      </c>
      <c r="C159" s="34">
        <v>1</v>
      </c>
      <c r="D159" s="34">
        <v>5.4050000000000001E-3</v>
      </c>
      <c r="E159" s="34">
        <v>4.4320000000000002E-3</v>
      </c>
      <c r="F159" s="34">
        <v>1.22</v>
      </c>
      <c r="G159" s="34">
        <v>0.22389999999999999</v>
      </c>
      <c r="H159" s="34">
        <v>17.026530999999999</v>
      </c>
      <c r="I159" s="23"/>
      <c r="J159" s="33" t="s">
        <v>13</v>
      </c>
      <c r="K159" s="34">
        <v>1</v>
      </c>
      <c r="L159" s="34">
        <v>5.1190000000000003E-3</v>
      </c>
      <c r="M159" s="34">
        <v>1.2924E-2</v>
      </c>
      <c r="N159" s="34">
        <v>0.4</v>
      </c>
      <c r="O159" s="34">
        <v>0.69240000000000002</v>
      </c>
      <c r="P159" s="34">
        <v>11.517798000000001</v>
      </c>
      <c r="Q159" s="50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1:91" s="2" customFormat="1" ht="16.5">
      <c r="A160" s="42"/>
      <c r="B160" s="33" t="s">
        <v>14</v>
      </c>
      <c r="C160" s="34">
        <v>1</v>
      </c>
      <c r="D160" s="34">
        <v>1.36E-4</v>
      </c>
      <c r="E160" s="34">
        <v>3.0600000000000001E-4</v>
      </c>
      <c r="F160" s="34">
        <v>0.44</v>
      </c>
      <c r="G160" s="34">
        <v>0.65769999999999995</v>
      </c>
      <c r="H160" s="34">
        <v>6.8705360000000004</v>
      </c>
      <c r="I160" s="23"/>
      <c r="J160" s="33" t="s">
        <v>14</v>
      </c>
      <c r="K160" s="34">
        <v>1</v>
      </c>
      <c r="L160" s="34">
        <v>1.2390000000000001E-3</v>
      </c>
      <c r="M160" s="34">
        <v>7.2199999999999999E-4</v>
      </c>
      <c r="N160" s="34">
        <v>1.72</v>
      </c>
      <c r="O160" s="34">
        <v>8.7499999999999994E-2</v>
      </c>
      <c r="P160" s="34">
        <v>62.738838999999999</v>
      </c>
      <c r="Q160" s="50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1:91" ht="15.75">
      <c r="A161" s="42"/>
      <c r="B161" s="27"/>
      <c r="C161" s="29"/>
      <c r="D161" s="29"/>
      <c r="E161" s="29"/>
      <c r="F161" s="29"/>
      <c r="G161" s="29"/>
      <c r="H161" s="29"/>
      <c r="I161" s="25"/>
      <c r="J161" s="27"/>
      <c r="K161" s="29"/>
      <c r="L161" s="29"/>
      <c r="M161" s="29"/>
      <c r="N161" s="29"/>
      <c r="O161" s="29"/>
      <c r="P161" s="29"/>
      <c r="Q161" s="50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1:91" ht="19.5">
      <c r="A162" s="42"/>
      <c r="B162" s="65" t="s">
        <v>23</v>
      </c>
      <c r="C162" s="54"/>
      <c r="D162" s="54"/>
      <c r="E162" s="54"/>
      <c r="F162" s="54"/>
      <c r="G162" s="54"/>
      <c r="H162" s="54"/>
      <c r="I162" s="56"/>
      <c r="J162" s="55"/>
      <c r="K162" s="24"/>
      <c r="L162" s="24"/>
      <c r="M162" s="24"/>
      <c r="N162" s="24"/>
      <c r="O162" s="24"/>
      <c r="P162" s="24"/>
      <c r="Q162" s="50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1:91" s="1" customFormat="1" ht="19.5">
      <c r="A163" s="42"/>
      <c r="B163" s="89" t="s">
        <v>42</v>
      </c>
      <c r="C163" s="90"/>
      <c r="D163" s="90"/>
      <c r="E163" s="90"/>
      <c r="F163" s="90"/>
      <c r="G163" s="90"/>
      <c r="H163" s="90"/>
      <c r="I163" s="56"/>
      <c r="J163" s="89" t="s">
        <v>5</v>
      </c>
      <c r="K163" s="35"/>
      <c r="L163" s="35"/>
      <c r="M163" s="35"/>
      <c r="N163" s="35"/>
      <c r="O163" s="35"/>
      <c r="P163" s="35"/>
      <c r="Q163" s="50"/>
    </row>
    <row r="164" spans="1:91" s="2" customFormat="1" ht="16.5">
      <c r="A164" s="42"/>
      <c r="B164" s="33" t="s">
        <v>6</v>
      </c>
      <c r="C164" s="35" t="s">
        <v>7</v>
      </c>
      <c r="D164" s="35" t="s">
        <v>8</v>
      </c>
      <c r="E164" s="35" t="s">
        <v>15</v>
      </c>
      <c r="F164" s="35" t="s">
        <v>16</v>
      </c>
      <c r="G164" s="35" t="s">
        <v>17</v>
      </c>
      <c r="H164" s="35" t="s">
        <v>18</v>
      </c>
      <c r="I164" s="22"/>
      <c r="J164" s="33" t="s">
        <v>6</v>
      </c>
      <c r="K164" s="35" t="s">
        <v>7</v>
      </c>
      <c r="L164" s="35" t="s">
        <v>8</v>
      </c>
      <c r="M164" s="35" t="s">
        <v>15</v>
      </c>
      <c r="N164" s="35" t="s">
        <v>16</v>
      </c>
      <c r="O164" s="35" t="s">
        <v>17</v>
      </c>
      <c r="P164" s="35" t="s">
        <v>18</v>
      </c>
      <c r="Q164" s="50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</row>
    <row r="165" spans="1:91" s="2" customFormat="1" ht="16.5">
      <c r="A165" s="42"/>
      <c r="B165" s="33" t="s">
        <v>9</v>
      </c>
      <c r="C165" s="34">
        <v>1</v>
      </c>
      <c r="D165" s="34">
        <v>-1847.359185</v>
      </c>
      <c r="E165" s="34">
        <v>1425.6733320000001</v>
      </c>
      <c r="F165" s="34">
        <v>-1.3</v>
      </c>
      <c r="G165" s="34">
        <v>0.19639999999999999</v>
      </c>
      <c r="H165" s="34">
        <v>324.84268200000002</v>
      </c>
      <c r="I165" s="25"/>
      <c r="J165" s="33" t="s">
        <v>9</v>
      </c>
      <c r="K165" s="34">
        <v>1</v>
      </c>
      <c r="L165" s="34">
        <v>-859.87083099999995</v>
      </c>
      <c r="M165" s="34">
        <v>3762.9866830000001</v>
      </c>
      <c r="N165" s="34">
        <v>-0.23</v>
      </c>
      <c r="O165" s="34">
        <v>0.81950000000000001</v>
      </c>
      <c r="P165" s="34">
        <v>1204.85482</v>
      </c>
      <c r="Q165" s="50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</row>
    <row r="166" spans="1:91" s="2" customFormat="1" ht="16.5">
      <c r="A166" s="42"/>
      <c r="B166" s="33" t="s">
        <v>10</v>
      </c>
      <c r="C166" s="34">
        <v>1</v>
      </c>
      <c r="D166" s="34">
        <v>0.25624000000000002</v>
      </c>
      <c r="E166" s="34">
        <v>6.9770019999999997</v>
      </c>
      <c r="F166" s="34">
        <v>0.04</v>
      </c>
      <c r="G166" s="34">
        <v>0.97070000000000001</v>
      </c>
      <c r="H166" s="34">
        <v>411.74223599999999</v>
      </c>
      <c r="I166" s="25"/>
      <c r="J166" s="33" t="s">
        <v>10</v>
      </c>
      <c r="K166" s="34">
        <v>1</v>
      </c>
      <c r="L166" s="34">
        <v>57.010288000000003</v>
      </c>
      <c r="M166" s="34">
        <v>27.774469</v>
      </c>
      <c r="N166" s="34">
        <v>2.0499999999999998</v>
      </c>
      <c r="O166" s="34">
        <v>4.1300000000000003E-2</v>
      </c>
      <c r="P166" s="34">
        <v>350.54307599999999</v>
      </c>
      <c r="Q166" s="50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</row>
    <row r="167" spans="1:91" s="2" customFormat="1" ht="16.5">
      <c r="A167" s="42"/>
      <c r="B167" s="33" t="s">
        <v>11</v>
      </c>
      <c r="C167" s="34">
        <v>1</v>
      </c>
      <c r="D167" s="34">
        <v>1.218601</v>
      </c>
      <c r="E167" s="34">
        <v>0.92426900000000001</v>
      </c>
      <c r="F167" s="34">
        <v>1.32</v>
      </c>
      <c r="G167" s="34">
        <v>0.18870000000000001</v>
      </c>
      <c r="H167" s="34">
        <v>-4.0576530000000002</v>
      </c>
      <c r="I167" s="25"/>
      <c r="J167" s="33" t="s">
        <v>11</v>
      </c>
      <c r="K167" s="34">
        <v>1</v>
      </c>
      <c r="L167" s="34">
        <v>2.7746E-2</v>
      </c>
      <c r="M167" s="34">
        <v>2.3756409999999999</v>
      </c>
      <c r="N167" s="34">
        <v>0.01</v>
      </c>
      <c r="O167" s="34">
        <v>0.99070000000000003</v>
      </c>
      <c r="P167" s="34">
        <v>-13.963825</v>
      </c>
      <c r="Q167" s="50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</row>
    <row r="168" spans="1:91" s="2" customFormat="1" ht="16.5">
      <c r="A168" s="42"/>
      <c r="B168" s="33" t="s">
        <v>12</v>
      </c>
      <c r="C168" s="34">
        <v>1</v>
      </c>
      <c r="D168" s="34">
        <v>0.61389300000000002</v>
      </c>
      <c r="E168" s="34">
        <v>4.3871E-2</v>
      </c>
      <c r="F168" s="34">
        <v>13.99</v>
      </c>
      <c r="G168" s="34" t="s">
        <v>19</v>
      </c>
      <c r="H168" s="34">
        <v>120.322981</v>
      </c>
      <c r="I168" s="25"/>
      <c r="J168" s="33" t="s">
        <v>12</v>
      </c>
      <c r="K168" s="34">
        <v>1</v>
      </c>
      <c r="L168" s="34">
        <v>-0.137045</v>
      </c>
      <c r="M168" s="34">
        <v>0.196545</v>
      </c>
      <c r="N168" s="34">
        <v>-0.7</v>
      </c>
      <c r="O168" s="34">
        <v>0.4864</v>
      </c>
      <c r="P168" s="34">
        <v>-13.704532</v>
      </c>
      <c r="Q168" s="50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</row>
    <row r="169" spans="1:91" s="2" customFormat="1" ht="16.5">
      <c r="A169" s="42"/>
      <c r="B169" s="33" t="s">
        <v>13</v>
      </c>
      <c r="C169" s="34">
        <v>1</v>
      </c>
      <c r="D169" s="34">
        <v>6.9700000000000003E-4</v>
      </c>
      <c r="E169" s="34">
        <v>2.173E-3</v>
      </c>
      <c r="F169" s="34">
        <v>0.32</v>
      </c>
      <c r="G169" s="34">
        <v>0.74880000000000002</v>
      </c>
      <c r="H169" s="34">
        <v>2.1948979999999998</v>
      </c>
      <c r="I169" s="25"/>
      <c r="J169" s="33" t="s">
        <v>13</v>
      </c>
      <c r="K169" s="34">
        <v>1</v>
      </c>
      <c r="L169" s="34">
        <v>-3.0400000000000002E-3</v>
      </c>
      <c r="M169" s="34">
        <v>6.8500000000000002E-3</v>
      </c>
      <c r="N169" s="34">
        <v>-0.44</v>
      </c>
      <c r="O169" s="34">
        <v>0.65769999999999995</v>
      </c>
      <c r="P169" s="34">
        <v>-6.8398620000000001</v>
      </c>
      <c r="Q169" s="50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</row>
    <row r="170" spans="1:91" s="2" customFormat="1" ht="16.5">
      <c r="A170" s="42"/>
      <c r="B170" s="33" t="s">
        <v>14</v>
      </c>
      <c r="C170" s="34">
        <v>1</v>
      </c>
      <c r="D170" s="34">
        <v>-2.04E-4</v>
      </c>
      <c r="E170" s="34">
        <v>1.4999999999999999E-4</v>
      </c>
      <c r="F170" s="34">
        <v>-1.36</v>
      </c>
      <c r="G170" s="34">
        <v>0.17610000000000001</v>
      </c>
      <c r="H170" s="34">
        <v>-10.305804</v>
      </c>
      <c r="I170" s="25"/>
      <c r="J170" s="33" t="s">
        <v>14</v>
      </c>
      <c r="K170" s="34">
        <v>1</v>
      </c>
      <c r="L170" s="34">
        <v>8.1349999999999992E-6</v>
      </c>
      <c r="M170" s="34">
        <v>3.8299999999999999E-4</v>
      </c>
      <c r="N170" s="34">
        <v>0.02</v>
      </c>
      <c r="O170" s="34">
        <v>0.98309999999999997</v>
      </c>
      <c r="P170" s="34">
        <v>0.41182999999999997</v>
      </c>
      <c r="Q170" s="50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</row>
    <row r="171" spans="1:91" ht="15.75">
      <c r="A171" s="42"/>
      <c r="B171" s="21"/>
      <c r="C171" s="25"/>
      <c r="D171" s="25"/>
      <c r="E171" s="25"/>
      <c r="F171" s="25"/>
      <c r="G171" s="25"/>
      <c r="H171" s="25"/>
      <c r="I171" s="25"/>
      <c r="J171" s="21"/>
      <c r="K171" s="25"/>
      <c r="L171" s="25"/>
      <c r="M171" s="25"/>
      <c r="N171" s="25"/>
      <c r="O171" s="25"/>
      <c r="P171" s="25"/>
      <c r="Q171" s="50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</row>
    <row r="172" spans="1:91" ht="19.5">
      <c r="A172" s="42"/>
      <c r="B172" s="65" t="s">
        <v>24</v>
      </c>
      <c r="C172" s="57"/>
      <c r="D172" s="57"/>
      <c r="E172" s="57"/>
      <c r="F172" s="57"/>
      <c r="G172" s="57"/>
      <c r="H172" s="57"/>
      <c r="I172" s="58"/>
      <c r="J172" s="55"/>
      <c r="K172" s="23"/>
      <c r="L172" s="23"/>
      <c r="M172" s="23"/>
      <c r="N172" s="23"/>
      <c r="O172" s="23"/>
      <c r="P172" s="23"/>
      <c r="Q172" s="50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</row>
    <row r="173" spans="1:91" s="1" customFormat="1" ht="19.5">
      <c r="A173" s="42"/>
      <c r="B173" s="89" t="s">
        <v>42</v>
      </c>
      <c r="C173" s="90"/>
      <c r="D173" s="90"/>
      <c r="E173" s="90"/>
      <c r="F173" s="90"/>
      <c r="G173" s="90"/>
      <c r="H173" s="90"/>
      <c r="I173" s="56"/>
      <c r="J173" s="89" t="s">
        <v>5</v>
      </c>
      <c r="K173" s="35"/>
      <c r="L173" s="35"/>
      <c r="M173" s="35"/>
      <c r="N173" s="35"/>
      <c r="O173" s="35"/>
      <c r="P173" s="35"/>
      <c r="Q173" s="50"/>
    </row>
    <row r="174" spans="1:91" s="36" customFormat="1" ht="16.5">
      <c r="A174" s="43"/>
      <c r="B174" s="33" t="s">
        <v>6</v>
      </c>
      <c r="C174" s="35" t="s">
        <v>7</v>
      </c>
      <c r="D174" s="35" t="s">
        <v>8</v>
      </c>
      <c r="E174" s="35" t="s">
        <v>15</v>
      </c>
      <c r="F174" s="35" t="s">
        <v>16</v>
      </c>
      <c r="G174" s="35" t="s">
        <v>17</v>
      </c>
      <c r="H174" s="35" t="s">
        <v>18</v>
      </c>
      <c r="I174" s="22"/>
      <c r="J174" s="33" t="s">
        <v>6</v>
      </c>
      <c r="K174" s="35" t="s">
        <v>7</v>
      </c>
      <c r="L174" s="35" t="s">
        <v>8</v>
      </c>
      <c r="M174" s="35" t="s">
        <v>15</v>
      </c>
      <c r="N174" s="35" t="s">
        <v>16</v>
      </c>
      <c r="O174" s="35" t="s">
        <v>17</v>
      </c>
      <c r="P174" s="35" t="s">
        <v>18</v>
      </c>
      <c r="Q174" s="51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</row>
    <row r="175" spans="1:91" s="2" customFormat="1" ht="16.5">
      <c r="A175" s="42"/>
      <c r="B175" s="33" t="s">
        <v>9</v>
      </c>
      <c r="C175" s="34">
        <v>1</v>
      </c>
      <c r="D175" s="34">
        <v>1039.7691609999999</v>
      </c>
      <c r="E175" s="34">
        <v>982.46997299999998</v>
      </c>
      <c r="F175" s="34">
        <v>1.06</v>
      </c>
      <c r="G175" s="34">
        <v>0.29110000000000003</v>
      </c>
      <c r="H175" s="34">
        <v>273.200019</v>
      </c>
      <c r="I175" s="25"/>
      <c r="J175" s="33" t="s">
        <v>9</v>
      </c>
      <c r="K175" s="34">
        <v>1</v>
      </c>
      <c r="L175" s="34">
        <v>4232.1609630000003</v>
      </c>
      <c r="M175" s="34">
        <v>2374.1473559999999</v>
      </c>
      <c r="N175" s="34">
        <v>1.78</v>
      </c>
      <c r="O175" s="34">
        <v>7.5999999999999998E-2</v>
      </c>
      <c r="P175" s="34">
        <v>898.04964500000006</v>
      </c>
      <c r="Q175" s="50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</row>
    <row r="176" spans="1:91" s="2" customFormat="1" ht="16.5">
      <c r="A176" s="42"/>
      <c r="B176" s="33" t="s">
        <v>10</v>
      </c>
      <c r="C176" s="34">
        <v>1</v>
      </c>
      <c r="D176" s="34">
        <v>0.47806399999999999</v>
      </c>
      <c r="E176" s="34">
        <v>4.8080400000000001</v>
      </c>
      <c r="F176" s="34">
        <v>0.1</v>
      </c>
      <c r="G176" s="34">
        <v>0.92090000000000005</v>
      </c>
      <c r="H176" s="34">
        <v>295.46118000000001</v>
      </c>
      <c r="I176" s="25"/>
      <c r="J176" s="33" t="s">
        <v>10</v>
      </c>
      <c r="K176" s="34">
        <v>1</v>
      </c>
      <c r="L176" s="34">
        <v>17.540749999999999</v>
      </c>
      <c r="M176" s="34">
        <v>17.523496000000002</v>
      </c>
      <c r="N176" s="34">
        <v>1</v>
      </c>
      <c r="O176" s="34">
        <v>0.31790000000000002</v>
      </c>
      <c r="P176" s="34">
        <v>270.27747699999998</v>
      </c>
      <c r="Q176" s="50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</row>
    <row r="177" spans="1:91" s="2" customFormat="1" ht="16.5">
      <c r="A177" s="42"/>
      <c r="B177" s="33" t="s">
        <v>11</v>
      </c>
      <c r="C177" s="34">
        <v>1</v>
      </c>
      <c r="D177" s="34">
        <v>-0.66698900000000005</v>
      </c>
      <c r="E177" s="34">
        <v>0.63693900000000003</v>
      </c>
      <c r="F177" s="34">
        <v>-1.05</v>
      </c>
      <c r="G177" s="34">
        <v>0.29620000000000002</v>
      </c>
      <c r="H177" s="34">
        <v>3.149235</v>
      </c>
      <c r="I177" s="25"/>
      <c r="J177" s="33" t="s">
        <v>11</v>
      </c>
      <c r="K177" s="34">
        <v>1</v>
      </c>
      <c r="L177" s="34">
        <v>-2.887902</v>
      </c>
      <c r="M177" s="34">
        <v>1.498842</v>
      </c>
      <c r="N177" s="34">
        <v>-1.93</v>
      </c>
      <c r="O177" s="34">
        <v>5.5300000000000002E-2</v>
      </c>
      <c r="P177" s="34">
        <v>11.848165</v>
      </c>
      <c r="Q177" s="50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</row>
    <row r="178" spans="1:91" s="2" customFormat="1" ht="16.5">
      <c r="A178" s="42"/>
      <c r="B178" s="33" t="s">
        <v>12</v>
      </c>
      <c r="C178" s="34">
        <v>1</v>
      </c>
      <c r="D178" s="34">
        <v>0.32893899999999998</v>
      </c>
      <c r="E178" s="34">
        <v>3.0232999999999999E-2</v>
      </c>
      <c r="F178" s="34">
        <v>10.88</v>
      </c>
      <c r="G178" s="34" t="s">
        <v>19</v>
      </c>
      <c r="H178" s="34">
        <v>64.472049999999996</v>
      </c>
      <c r="I178" s="25"/>
      <c r="J178" s="33" t="s">
        <v>12</v>
      </c>
      <c r="K178" s="34">
        <v>1</v>
      </c>
      <c r="L178" s="34">
        <v>-9.5330999999999999E-2</v>
      </c>
      <c r="M178" s="34">
        <v>0.124005</v>
      </c>
      <c r="N178" s="34">
        <v>-0.77</v>
      </c>
      <c r="O178" s="34">
        <v>0.44290000000000002</v>
      </c>
      <c r="P178" s="34">
        <v>-9.5331299999999999</v>
      </c>
      <c r="Q178" s="50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</row>
    <row r="179" spans="1:91" s="2" customFormat="1" ht="16.5">
      <c r="A179" s="42"/>
      <c r="B179" s="33" t="s">
        <v>13</v>
      </c>
      <c r="C179" s="34">
        <v>1</v>
      </c>
      <c r="D179" s="34">
        <v>2.0010000000000002E-3</v>
      </c>
      <c r="E179" s="34">
        <v>1.4970000000000001E-3</v>
      </c>
      <c r="F179" s="34">
        <v>1.34</v>
      </c>
      <c r="G179" s="34">
        <v>0.18290000000000001</v>
      </c>
      <c r="H179" s="34">
        <v>6.3030609999999996</v>
      </c>
      <c r="I179" s="25"/>
      <c r="J179" s="33" t="s">
        <v>13</v>
      </c>
      <c r="K179" s="34">
        <v>1</v>
      </c>
      <c r="L179" s="34">
        <v>5.9369999999999996E-3</v>
      </c>
      <c r="M179" s="34">
        <v>4.3220000000000003E-3</v>
      </c>
      <c r="N179" s="34">
        <v>1.37</v>
      </c>
      <c r="O179" s="34">
        <v>0.1709</v>
      </c>
      <c r="P179" s="34">
        <v>13.359128999999999</v>
      </c>
      <c r="Q179" s="50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</row>
    <row r="180" spans="1:91" s="2" customFormat="1" ht="16.5">
      <c r="A180" s="42"/>
      <c r="B180" s="33" t="s">
        <v>14</v>
      </c>
      <c r="C180" s="34">
        <v>1</v>
      </c>
      <c r="D180" s="34">
        <v>1.0399999999999999E-4</v>
      </c>
      <c r="E180" s="34">
        <v>1.03E-4</v>
      </c>
      <c r="F180" s="34">
        <v>1</v>
      </c>
      <c r="G180" s="34">
        <v>0.31740000000000002</v>
      </c>
      <c r="H180" s="34">
        <v>5.2433040000000002</v>
      </c>
      <c r="I180" s="25"/>
      <c r="J180" s="33" t="s">
        <v>14</v>
      </c>
      <c r="K180" s="34">
        <v>1</v>
      </c>
      <c r="L180" s="34">
        <v>4.3399999999999998E-4</v>
      </c>
      <c r="M180" s="34">
        <v>2.41E-4</v>
      </c>
      <c r="N180" s="34">
        <v>1.8</v>
      </c>
      <c r="O180" s="34">
        <v>7.3899999999999993E-2</v>
      </c>
      <c r="P180" s="34">
        <v>21.957588999999999</v>
      </c>
      <c r="Q180" s="50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</row>
    <row r="181" spans="1:91" ht="15.75">
      <c r="A181" s="42"/>
      <c r="B181" s="27"/>
      <c r="C181" s="29"/>
      <c r="D181" s="29"/>
      <c r="E181" s="29"/>
      <c r="F181" s="29"/>
      <c r="G181" s="29"/>
      <c r="H181" s="29"/>
      <c r="I181" s="25"/>
      <c r="J181" s="27"/>
      <c r="K181" s="29"/>
      <c r="L181" s="29"/>
      <c r="M181" s="29"/>
      <c r="N181" s="29"/>
      <c r="O181" s="29"/>
      <c r="P181" s="29"/>
      <c r="Q181" s="50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</row>
    <row r="182" spans="1:91" ht="19.5">
      <c r="A182" s="42"/>
      <c r="B182" s="65" t="s">
        <v>25</v>
      </c>
      <c r="C182" s="57"/>
      <c r="D182" s="57"/>
      <c r="E182" s="57"/>
      <c r="F182" s="57"/>
      <c r="G182" s="57"/>
      <c r="H182" s="57"/>
      <c r="I182" s="57"/>
      <c r="J182" s="55"/>
      <c r="K182" s="23"/>
      <c r="L182" s="23"/>
      <c r="M182" s="23"/>
      <c r="N182" s="23"/>
      <c r="O182" s="23"/>
      <c r="P182" s="23"/>
      <c r="Q182" s="50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</row>
    <row r="183" spans="1:91" s="1" customFormat="1" ht="19.5">
      <c r="A183" s="42"/>
      <c r="B183" s="89" t="s">
        <v>42</v>
      </c>
      <c r="C183" s="90"/>
      <c r="D183" s="90"/>
      <c r="E183" s="90"/>
      <c r="F183" s="90"/>
      <c r="G183" s="90"/>
      <c r="H183" s="90"/>
      <c r="I183" s="56"/>
      <c r="J183" s="89" t="s">
        <v>5</v>
      </c>
      <c r="K183" s="35"/>
      <c r="L183" s="35"/>
      <c r="M183" s="35"/>
      <c r="N183" s="35"/>
      <c r="O183" s="35"/>
      <c r="P183" s="35"/>
      <c r="Q183" s="50"/>
    </row>
    <row r="184" spans="1:91" s="36" customFormat="1" ht="16.5">
      <c r="A184" s="43"/>
      <c r="B184" s="33" t="s">
        <v>6</v>
      </c>
      <c r="C184" s="35" t="s">
        <v>7</v>
      </c>
      <c r="D184" s="35" t="s">
        <v>8</v>
      </c>
      <c r="E184" s="35" t="s">
        <v>15</v>
      </c>
      <c r="F184" s="35" t="s">
        <v>16</v>
      </c>
      <c r="G184" s="35" t="s">
        <v>17</v>
      </c>
      <c r="H184" s="35" t="s">
        <v>18</v>
      </c>
      <c r="I184" s="24"/>
      <c r="J184" s="33" t="s">
        <v>6</v>
      </c>
      <c r="K184" s="35" t="s">
        <v>7</v>
      </c>
      <c r="L184" s="35" t="s">
        <v>8</v>
      </c>
      <c r="M184" s="35" t="s">
        <v>15</v>
      </c>
      <c r="N184" s="35" t="s">
        <v>16</v>
      </c>
      <c r="O184" s="35" t="s">
        <v>17</v>
      </c>
      <c r="P184" s="35" t="s">
        <v>18</v>
      </c>
      <c r="Q184" s="51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</row>
    <row r="185" spans="1:91" s="2" customFormat="1" ht="16.5">
      <c r="A185" s="42"/>
      <c r="B185" s="33" t="s">
        <v>9</v>
      </c>
      <c r="C185" s="34">
        <v>1</v>
      </c>
      <c r="D185" s="34">
        <v>571.96957699999996</v>
      </c>
      <c r="E185" s="34">
        <v>364.32893899999999</v>
      </c>
      <c r="F185" s="34">
        <v>1.57</v>
      </c>
      <c r="G185" s="34">
        <v>0.1179</v>
      </c>
      <c r="H185" s="34">
        <v>97.674640999999994</v>
      </c>
      <c r="I185" s="23"/>
      <c r="J185" s="33" t="s">
        <v>9</v>
      </c>
      <c r="K185" s="34">
        <v>1</v>
      </c>
      <c r="L185" s="34">
        <v>1272.9173269999999</v>
      </c>
      <c r="M185" s="34">
        <v>818.258959</v>
      </c>
      <c r="N185" s="34">
        <v>1.56</v>
      </c>
      <c r="O185" s="34">
        <v>0.1212</v>
      </c>
      <c r="P185" s="34">
        <v>291.41876500000001</v>
      </c>
      <c r="Q185" s="50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</row>
    <row r="186" spans="1:91" s="2" customFormat="1" ht="16.5">
      <c r="A186" s="42"/>
      <c r="B186" s="33" t="s">
        <v>10</v>
      </c>
      <c r="C186" s="34">
        <v>1</v>
      </c>
      <c r="D186" s="34">
        <v>-1.114927</v>
      </c>
      <c r="E186" s="34">
        <v>1.782964</v>
      </c>
      <c r="F186" s="34">
        <v>-0.63</v>
      </c>
      <c r="G186" s="34">
        <v>0.53239999999999998</v>
      </c>
      <c r="H186" s="34">
        <v>99.795548999999994</v>
      </c>
      <c r="I186" s="23"/>
      <c r="J186" s="33" t="s">
        <v>10</v>
      </c>
      <c r="K186" s="34">
        <v>1</v>
      </c>
      <c r="L186" s="34">
        <v>2.6342720000000002</v>
      </c>
      <c r="M186" s="34">
        <v>6.0395399999999997</v>
      </c>
      <c r="N186" s="34">
        <v>0.44</v>
      </c>
      <c r="O186" s="34">
        <v>0.66310000000000002</v>
      </c>
      <c r="P186" s="34">
        <v>85.071494999999999</v>
      </c>
      <c r="Q186" s="50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</row>
    <row r="187" spans="1:91" s="2" customFormat="1" ht="16.5">
      <c r="A187" s="42"/>
      <c r="B187" s="33" t="s">
        <v>11</v>
      </c>
      <c r="C187" s="34">
        <v>1</v>
      </c>
      <c r="D187" s="34">
        <v>-0.35977199999999998</v>
      </c>
      <c r="E187" s="34">
        <v>0.23619599999999999</v>
      </c>
      <c r="F187" s="34">
        <v>-1.52</v>
      </c>
      <c r="G187" s="34">
        <v>0.12920000000000001</v>
      </c>
      <c r="H187" s="34">
        <v>1.859694</v>
      </c>
      <c r="I187" s="23"/>
      <c r="J187" s="33" t="s">
        <v>11</v>
      </c>
      <c r="K187" s="34">
        <v>1</v>
      </c>
      <c r="L187" s="34">
        <v>-0.82855599999999996</v>
      </c>
      <c r="M187" s="34">
        <v>0.51658199999999999</v>
      </c>
      <c r="N187" s="34">
        <v>-1.6</v>
      </c>
      <c r="O187" s="34">
        <v>0.11020000000000001</v>
      </c>
      <c r="P187" s="34">
        <v>5.2907479999999998</v>
      </c>
      <c r="Q187" s="50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</row>
    <row r="188" spans="1:91" s="2" customFormat="1" ht="16.5">
      <c r="A188" s="42"/>
      <c r="B188" s="33" t="s">
        <v>12</v>
      </c>
      <c r="C188" s="34">
        <v>1</v>
      </c>
      <c r="D188" s="34">
        <v>9.9697999999999995E-2</v>
      </c>
      <c r="E188" s="34">
        <v>1.1211E-2</v>
      </c>
      <c r="F188" s="34">
        <v>8.89</v>
      </c>
      <c r="G188" s="34" t="s">
        <v>19</v>
      </c>
      <c r="H188" s="34">
        <v>19.540890000000001</v>
      </c>
      <c r="I188" s="23"/>
      <c r="J188" s="33" t="s">
        <v>12</v>
      </c>
      <c r="K188" s="34">
        <v>1</v>
      </c>
      <c r="L188" s="34">
        <v>8.4864999999999996E-2</v>
      </c>
      <c r="M188" s="34">
        <v>4.2738999999999999E-2</v>
      </c>
      <c r="N188" s="34">
        <v>1.99</v>
      </c>
      <c r="O188" s="34">
        <v>4.8300000000000003E-2</v>
      </c>
      <c r="P188" s="34">
        <v>8.486478</v>
      </c>
      <c r="Q188" s="50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</row>
    <row r="189" spans="1:91" s="2" customFormat="1" ht="16.5">
      <c r="A189" s="42"/>
      <c r="B189" s="33" t="s">
        <v>13</v>
      </c>
      <c r="C189" s="34">
        <v>1</v>
      </c>
      <c r="D189" s="34">
        <v>1.2539999999999999E-3</v>
      </c>
      <c r="E189" s="34">
        <v>5.5500000000000005E-4</v>
      </c>
      <c r="F189" s="34">
        <v>2.2599999999999998</v>
      </c>
      <c r="G189" s="34">
        <v>2.4899999999999999E-2</v>
      </c>
      <c r="H189" s="34">
        <v>3.95051</v>
      </c>
      <c r="I189" s="23"/>
      <c r="J189" s="33" t="s">
        <v>13</v>
      </c>
      <c r="K189" s="34">
        <v>1</v>
      </c>
      <c r="L189" s="34">
        <v>-6.29E-4</v>
      </c>
      <c r="M189" s="34">
        <v>1.49E-3</v>
      </c>
      <c r="N189" s="34">
        <v>-0.42</v>
      </c>
      <c r="O189" s="34">
        <v>0.67320000000000002</v>
      </c>
      <c r="P189" s="34">
        <v>-1.415621</v>
      </c>
      <c r="Q189" s="50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</row>
    <row r="190" spans="1:91" s="2" customFormat="1" ht="16.5">
      <c r="A190" s="42"/>
      <c r="B190" s="33" t="s">
        <v>14</v>
      </c>
      <c r="C190" s="34">
        <v>1</v>
      </c>
      <c r="D190" s="34">
        <v>5.5356999999999999E-5</v>
      </c>
      <c r="E190" s="34">
        <v>3.8328000000000003E-5</v>
      </c>
      <c r="F190" s="34">
        <v>1.44</v>
      </c>
      <c r="G190" s="34">
        <v>0.15010000000000001</v>
      </c>
      <c r="H190" s="34">
        <v>2.8024550000000001</v>
      </c>
      <c r="I190" s="23"/>
      <c r="J190" s="33" t="s">
        <v>14</v>
      </c>
      <c r="K190" s="34">
        <v>1</v>
      </c>
      <c r="L190" s="34">
        <v>1.4300000000000001E-4</v>
      </c>
      <c r="M190" s="34">
        <v>8.3226999999999994E-5</v>
      </c>
      <c r="N190" s="34">
        <v>1.72</v>
      </c>
      <c r="O190" s="34">
        <v>8.6599999999999996E-2</v>
      </c>
      <c r="P190" s="34">
        <v>7.2522320000000002</v>
      </c>
      <c r="Q190" s="50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</row>
    <row r="191" spans="1:91" ht="15.75">
      <c r="A191" s="42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50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</row>
    <row r="192" spans="1:91" ht="19.5">
      <c r="A192" s="42"/>
      <c r="B192" s="65" t="s">
        <v>26</v>
      </c>
      <c r="C192" s="54"/>
      <c r="D192" s="54"/>
      <c r="E192" s="54"/>
      <c r="F192" s="54"/>
      <c r="G192" s="54"/>
      <c r="H192" s="54"/>
      <c r="I192" s="56"/>
      <c r="J192" s="55"/>
      <c r="K192" s="24"/>
      <c r="L192" s="24"/>
      <c r="M192" s="24"/>
      <c r="N192" s="24"/>
      <c r="O192" s="24"/>
      <c r="P192" s="24"/>
      <c r="Q192" s="50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</row>
    <row r="193" spans="1:91" s="1" customFormat="1" ht="19.5">
      <c r="A193" s="42"/>
      <c r="B193" s="89" t="s">
        <v>42</v>
      </c>
      <c r="C193" s="90"/>
      <c r="D193" s="90"/>
      <c r="E193" s="90"/>
      <c r="F193" s="90"/>
      <c r="G193" s="90"/>
      <c r="H193" s="90"/>
      <c r="I193" s="56"/>
      <c r="J193" s="89" t="s">
        <v>5</v>
      </c>
      <c r="K193" s="35"/>
      <c r="L193" s="35"/>
      <c r="M193" s="35"/>
      <c r="N193" s="35"/>
      <c r="O193" s="35"/>
      <c r="P193" s="35"/>
      <c r="Q193" s="50"/>
    </row>
    <row r="194" spans="1:91" s="2" customFormat="1" ht="16.5">
      <c r="A194" s="42"/>
      <c r="B194" s="33" t="s">
        <v>6</v>
      </c>
      <c r="C194" s="35" t="s">
        <v>7</v>
      </c>
      <c r="D194" s="35" t="s">
        <v>8</v>
      </c>
      <c r="E194" s="35" t="s">
        <v>15</v>
      </c>
      <c r="F194" s="35" t="s">
        <v>16</v>
      </c>
      <c r="G194" s="35" t="s">
        <v>17</v>
      </c>
      <c r="H194" s="35" t="s">
        <v>18</v>
      </c>
      <c r="I194" s="22"/>
      <c r="J194" s="33" t="s">
        <v>6</v>
      </c>
      <c r="K194" s="35" t="s">
        <v>7</v>
      </c>
      <c r="L194" s="35" t="s">
        <v>8</v>
      </c>
      <c r="M194" s="35" t="s">
        <v>15</v>
      </c>
      <c r="N194" s="35" t="s">
        <v>16</v>
      </c>
      <c r="O194" s="35" t="s">
        <v>17</v>
      </c>
      <c r="P194" s="35" t="s">
        <v>18</v>
      </c>
      <c r="Q194" s="50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</row>
    <row r="195" spans="1:91" s="2" customFormat="1" ht="16.5">
      <c r="A195" s="42"/>
      <c r="B195" s="33" t="s">
        <v>9</v>
      </c>
      <c r="C195" s="34">
        <v>1</v>
      </c>
      <c r="D195" s="34">
        <v>-546.91987800000004</v>
      </c>
      <c r="E195" s="34">
        <v>431.82118300000002</v>
      </c>
      <c r="F195" s="34">
        <v>-1.27</v>
      </c>
      <c r="G195" s="34">
        <v>0.20669999999999999</v>
      </c>
      <c r="H195" s="34">
        <v>79.731172000000001</v>
      </c>
      <c r="I195" s="25"/>
      <c r="J195" s="33" t="s">
        <v>9</v>
      </c>
      <c r="K195" s="34">
        <v>1</v>
      </c>
      <c r="L195" s="34">
        <v>-189.919758</v>
      </c>
      <c r="M195" s="34">
        <v>784.37875399999996</v>
      </c>
      <c r="N195" s="34">
        <v>-0.24</v>
      </c>
      <c r="O195" s="34">
        <v>0.80889999999999995</v>
      </c>
      <c r="P195" s="34">
        <v>186.81967399999999</v>
      </c>
      <c r="Q195" s="50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</row>
    <row r="196" spans="1:91" s="2" customFormat="1" ht="16.5">
      <c r="A196" s="42"/>
      <c r="B196" s="33" t="s">
        <v>10</v>
      </c>
      <c r="C196" s="34">
        <v>1</v>
      </c>
      <c r="D196" s="34">
        <v>-0.17166000000000001</v>
      </c>
      <c r="E196" s="34">
        <v>2.1132590000000002</v>
      </c>
      <c r="F196" s="34">
        <v>-0.08</v>
      </c>
      <c r="G196" s="34">
        <v>0.93530000000000002</v>
      </c>
      <c r="H196" s="34">
        <v>62.857660000000003</v>
      </c>
      <c r="I196" s="25"/>
      <c r="J196" s="33" t="s">
        <v>10</v>
      </c>
      <c r="K196" s="34">
        <v>1</v>
      </c>
      <c r="L196" s="34">
        <v>2.6528550000000002</v>
      </c>
      <c r="M196" s="34">
        <v>5.7894709999999998</v>
      </c>
      <c r="N196" s="34">
        <v>0.46</v>
      </c>
      <c r="O196" s="34">
        <v>0.64729999999999999</v>
      </c>
      <c r="P196" s="34">
        <v>36.848258999999999</v>
      </c>
      <c r="Q196" s="50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</row>
    <row r="197" spans="1:91" s="2" customFormat="1" ht="16.5">
      <c r="A197" s="42"/>
      <c r="B197" s="33" t="s">
        <v>11</v>
      </c>
      <c r="C197" s="34">
        <v>1</v>
      </c>
      <c r="D197" s="34">
        <v>0.36623099999999997</v>
      </c>
      <c r="E197" s="34">
        <v>0.27995100000000001</v>
      </c>
      <c r="F197" s="34">
        <v>1.31</v>
      </c>
      <c r="G197" s="34">
        <v>0.19220000000000001</v>
      </c>
      <c r="H197" s="34">
        <v>2.3517860000000002</v>
      </c>
      <c r="I197" s="25"/>
      <c r="J197" s="33" t="s">
        <v>11</v>
      </c>
      <c r="K197" s="34">
        <v>1</v>
      </c>
      <c r="L197" s="34">
        <v>0.119724</v>
      </c>
      <c r="M197" s="34">
        <v>0.49519200000000002</v>
      </c>
      <c r="N197" s="34">
        <v>0.24</v>
      </c>
      <c r="O197" s="34">
        <v>0.80920000000000003</v>
      </c>
      <c r="P197" s="34">
        <v>6.8630180000000003</v>
      </c>
      <c r="Q197" s="50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</row>
    <row r="198" spans="1:91" s="2" customFormat="1" ht="16.5">
      <c r="A198" s="42"/>
      <c r="B198" s="33" t="s">
        <v>12</v>
      </c>
      <c r="C198" s="34">
        <v>1</v>
      </c>
      <c r="D198" s="34">
        <v>4.2236999999999997E-2</v>
      </c>
      <c r="E198" s="34">
        <v>1.3287999999999999E-2</v>
      </c>
      <c r="F198" s="34">
        <v>3.18</v>
      </c>
      <c r="G198" s="34">
        <v>1.6999999999999999E-3</v>
      </c>
      <c r="H198" s="34">
        <v>8.2784680000000002</v>
      </c>
      <c r="I198" s="25"/>
      <c r="J198" s="33" t="s">
        <v>12</v>
      </c>
      <c r="K198" s="34">
        <v>1</v>
      </c>
      <c r="L198" s="34">
        <v>2.1075E-2</v>
      </c>
      <c r="M198" s="34">
        <v>4.0968999999999998E-2</v>
      </c>
      <c r="N198" s="34">
        <v>0.51</v>
      </c>
      <c r="O198" s="34">
        <v>0.60750000000000004</v>
      </c>
      <c r="P198" s="34">
        <v>2.1074820000000001</v>
      </c>
      <c r="Q198" s="50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</row>
    <row r="199" spans="1:91" s="2" customFormat="1" ht="16.5">
      <c r="A199" s="42"/>
      <c r="B199" s="33" t="s">
        <v>13</v>
      </c>
      <c r="C199" s="34">
        <v>1</v>
      </c>
      <c r="D199" s="34">
        <v>9.1200000000000005E-4</v>
      </c>
      <c r="E199" s="34">
        <v>6.5799999999999995E-4</v>
      </c>
      <c r="F199" s="34">
        <v>1.38</v>
      </c>
      <c r="G199" s="34">
        <v>0.16750000000000001</v>
      </c>
      <c r="H199" s="34">
        <v>2.871429</v>
      </c>
      <c r="I199" s="25"/>
      <c r="J199" s="33" t="s">
        <v>13</v>
      </c>
      <c r="K199" s="34">
        <v>1</v>
      </c>
      <c r="L199" s="34">
        <v>-2.9500000000000001E-4</v>
      </c>
      <c r="M199" s="34">
        <v>1.428E-3</v>
      </c>
      <c r="N199" s="34">
        <v>-0.21</v>
      </c>
      <c r="O199" s="34">
        <v>0.83660000000000001</v>
      </c>
      <c r="P199" s="34">
        <v>-0.66359400000000002</v>
      </c>
      <c r="Q199" s="50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</row>
    <row r="200" spans="1:91" s="2" customFormat="1" ht="16.5">
      <c r="A200" s="42"/>
      <c r="B200" s="33" t="s">
        <v>14</v>
      </c>
      <c r="C200" s="34">
        <v>1</v>
      </c>
      <c r="D200" s="34">
        <v>-6.1111000000000005E-5</v>
      </c>
      <c r="E200" s="34">
        <v>4.5427999999999999E-5</v>
      </c>
      <c r="F200" s="34">
        <v>-1.35</v>
      </c>
      <c r="G200" s="34">
        <v>0.1799</v>
      </c>
      <c r="H200" s="34">
        <v>-3.09375</v>
      </c>
      <c r="I200" s="25"/>
      <c r="J200" s="33" t="s">
        <v>14</v>
      </c>
      <c r="K200" s="34">
        <v>1</v>
      </c>
      <c r="L200" s="34">
        <v>-1.2302E-5</v>
      </c>
      <c r="M200" s="34">
        <v>7.9781000000000001E-5</v>
      </c>
      <c r="N200" s="34">
        <v>-0.15</v>
      </c>
      <c r="O200" s="34">
        <v>0.87760000000000005</v>
      </c>
      <c r="P200" s="34">
        <v>-0.62276799999999999</v>
      </c>
      <c r="Q200" s="50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</row>
    <row r="201" spans="1:91" ht="16.5">
      <c r="A201" s="42"/>
      <c r="B201" s="21"/>
      <c r="C201" s="22"/>
      <c r="D201" s="22"/>
      <c r="E201" s="22"/>
      <c r="F201" s="22"/>
      <c r="G201" s="22"/>
      <c r="H201" s="22"/>
      <c r="I201" s="22"/>
      <c r="J201" s="20"/>
      <c r="K201" s="24"/>
      <c r="L201" s="24"/>
      <c r="M201" s="24"/>
      <c r="N201" s="24"/>
      <c r="O201" s="24"/>
      <c r="P201" s="24"/>
      <c r="Q201" s="50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</row>
    <row r="202" spans="1:91" ht="19.5">
      <c r="A202" s="42"/>
      <c r="B202" s="65" t="s">
        <v>27</v>
      </c>
      <c r="C202" s="54"/>
      <c r="D202" s="54"/>
      <c r="E202" s="54"/>
      <c r="F202" s="54"/>
      <c r="G202" s="54"/>
      <c r="H202" s="54"/>
      <c r="I202" s="56"/>
      <c r="J202" s="55"/>
      <c r="K202" s="24"/>
      <c r="L202" s="24"/>
      <c r="M202" s="24"/>
      <c r="N202" s="24"/>
      <c r="O202" s="24"/>
      <c r="P202" s="24"/>
      <c r="Q202" s="50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</row>
    <row r="203" spans="1:91" s="1" customFormat="1" ht="19.5">
      <c r="A203" s="42"/>
      <c r="B203" s="89" t="s">
        <v>42</v>
      </c>
      <c r="C203" s="90"/>
      <c r="D203" s="90"/>
      <c r="E203" s="90"/>
      <c r="F203" s="90"/>
      <c r="G203" s="90"/>
      <c r="H203" s="90"/>
      <c r="I203" s="56"/>
      <c r="J203" s="89" t="s">
        <v>5</v>
      </c>
      <c r="K203" s="35"/>
      <c r="L203" s="35"/>
      <c r="M203" s="35"/>
      <c r="N203" s="35"/>
      <c r="O203" s="35"/>
      <c r="P203" s="35"/>
      <c r="Q203" s="50"/>
    </row>
    <row r="204" spans="1:91" s="2" customFormat="1" ht="16.5">
      <c r="A204" s="42"/>
      <c r="B204" s="33" t="s">
        <v>6</v>
      </c>
      <c r="C204" s="35" t="s">
        <v>7</v>
      </c>
      <c r="D204" s="35" t="s">
        <v>8</v>
      </c>
      <c r="E204" s="35" t="s">
        <v>15</v>
      </c>
      <c r="F204" s="35" t="s">
        <v>16</v>
      </c>
      <c r="G204" s="35" t="s">
        <v>17</v>
      </c>
      <c r="H204" s="35" t="s">
        <v>18</v>
      </c>
      <c r="I204" s="22"/>
      <c r="J204" s="33" t="s">
        <v>6</v>
      </c>
      <c r="K204" s="35" t="s">
        <v>7</v>
      </c>
      <c r="L204" s="35" t="s">
        <v>8</v>
      </c>
      <c r="M204" s="35" t="s">
        <v>15</v>
      </c>
      <c r="N204" s="35" t="s">
        <v>16</v>
      </c>
      <c r="O204" s="35" t="s">
        <v>17</v>
      </c>
      <c r="P204" s="35" t="s">
        <v>18</v>
      </c>
      <c r="Q204" s="50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</row>
    <row r="205" spans="1:91" s="2" customFormat="1" ht="16.5">
      <c r="A205" s="42"/>
      <c r="B205" s="33" t="s">
        <v>9</v>
      </c>
      <c r="C205" s="34">
        <v>1</v>
      </c>
      <c r="D205" s="34">
        <v>1500.7458140000001</v>
      </c>
      <c r="E205" s="34">
        <v>865.24629300000004</v>
      </c>
      <c r="F205" s="34">
        <v>1.73</v>
      </c>
      <c r="G205" s="34">
        <v>8.4199999999999997E-2</v>
      </c>
      <c r="H205" s="34">
        <v>231.214868</v>
      </c>
      <c r="I205" s="25"/>
      <c r="J205" s="33" t="s">
        <v>9</v>
      </c>
      <c r="K205" s="34">
        <v>1</v>
      </c>
      <c r="L205" s="34">
        <v>5959.3312079999996</v>
      </c>
      <c r="M205" s="34">
        <v>2066.0109640000001</v>
      </c>
      <c r="N205" s="34">
        <v>2.88</v>
      </c>
      <c r="O205" s="34">
        <v>4.3E-3</v>
      </c>
      <c r="P205" s="34">
        <v>665.70545700000002</v>
      </c>
      <c r="Q205" s="50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</row>
    <row r="206" spans="1:91" s="2" customFormat="1" ht="16.5">
      <c r="A206" s="42"/>
      <c r="B206" s="33" t="s">
        <v>10</v>
      </c>
      <c r="C206" s="34">
        <v>1</v>
      </c>
      <c r="D206" s="34">
        <v>1.766713</v>
      </c>
      <c r="E206" s="34">
        <v>4.2343679999999999</v>
      </c>
      <c r="F206" s="34">
        <v>0.42</v>
      </c>
      <c r="G206" s="34">
        <v>0.67689999999999995</v>
      </c>
      <c r="H206" s="34">
        <v>230.35921300000001</v>
      </c>
      <c r="I206" s="25"/>
      <c r="J206" s="33" t="s">
        <v>10</v>
      </c>
      <c r="K206" s="34">
        <v>1</v>
      </c>
      <c r="L206" s="34">
        <v>-15.015568999999999</v>
      </c>
      <c r="M206" s="34">
        <v>15.249152</v>
      </c>
      <c r="N206" s="34">
        <v>-0.98</v>
      </c>
      <c r="O206" s="34">
        <v>0.32590000000000002</v>
      </c>
      <c r="P206" s="34">
        <v>216.55223899999999</v>
      </c>
      <c r="Q206" s="50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</row>
    <row r="207" spans="1:91" s="2" customFormat="1" ht="16.5">
      <c r="A207" s="42"/>
      <c r="B207" s="33" t="s">
        <v>11</v>
      </c>
      <c r="C207" s="34">
        <v>1</v>
      </c>
      <c r="D207" s="34">
        <v>-0.97023599999999999</v>
      </c>
      <c r="E207" s="34">
        <v>0.56094200000000005</v>
      </c>
      <c r="F207" s="34">
        <v>-1.73</v>
      </c>
      <c r="G207" s="34">
        <v>8.5099999999999995E-2</v>
      </c>
      <c r="H207" s="34">
        <v>3.1867350000000001</v>
      </c>
      <c r="I207" s="25"/>
      <c r="J207" s="33" t="s">
        <v>11</v>
      </c>
      <c r="K207" s="34">
        <v>1</v>
      </c>
      <c r="L207" s="34">
        <v>-3.609324</v>
      </c>
      <c r="M207" s="34">
        <v>1.3043100000000001</v>
      </c>
      <c r="N207" s="34">
        <v>-2.77</v>
      </c>
      <c r="O207" s="34">
        <v>6.1000000000000004E-3</v>
      </c>
      <c r="P207" s="34">
        <v>15.072962</v>
      </c>
      <c r="Q207" s="50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</row>
    <row r="208" spans="1:91" s="2" customFormat="1" ht="16.5">
      <c r="A208" s="42"/>
      <c r="B208" s="33" t="s">
        <v>12</v>
      </c>
      <c r="C208" s="34">
        <v>1</v>
      </c>
      <c r="D208" s="34">
        <v>0.19919600000000001</v>
      </c>
      <c r="E208" s="34">
        <v>2.6626E-2</v>
      </c>
      <c r="F208" s="34">
        <v>7.48</v>
      </c>
      <c r="G208" s="34" t="s">
        <v>19</v>
      </c>
      <c r="H208" s="34">
        <v>39.042442999999999</v>
      </c>
      <c r="I208" s="25"/>
      <c r="J208" s="33" t="s">
        <v>12</v>
      </c>
      <c r="K208" s="34">
        <v>1</v>
      </c>
      <c r="L208" s="34">
        <v>0.33849499999999999</v>
      </c>
      <c r="M208" s="34">
        <v>0.10791000000000001</v>
      </c>
      <c r="N208" s="34">
        <v>3.14</v>
      </c>
      <c r="O208" s="34">
        <v>1.9E-3</v>
      </c>
      <c r="P208" s="34">
        <v>33.849485000000001</v>
      </c>
      <c r="Q208" s="50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</row>
    <row r="209" spans="1:91" s="2" customFormat="1" ht="16.5">
      <c r="A209" s="42"/>
      <c r="B209" s="33" t="s">
        <v>13</v>
      </c>
      <c r="C209" s="34">
        <v>1</v>
      </c>
      <c r="D209" s="34">
        <v>1.926E-3</v>
      </c>
      <c r="E209" s="34">
        <v>1.3190000000000001E-3</v>
      </c>
      <c r="F209" s="34">
        <v>1.46</v>
      </c>
      <c r="G209" s="34">
        <v>0.14560000000000001</v>
      </c>
      <c r="H209" s="34">
        <v>6.0673469999999998</v>
      </c>
      <c r="I209" s="25"/>
      <c r="J209" s="33" t="s">
        <v>13</v>
      </c>
      <c r="K209" s="34">
        <v>1</v>
      </c>
      <c r="L209" s="34">
        <v>1.7979999999999999E-3</v>
      </c>
      <c r="M209" s="34">
        <v>3.761E-3</v>
      </c>
      <c r="N209" s="34">
        <v>0.48</v>
      </c>
      <c r="O209" s="34">
        <v>0.6331</v>
      </c>
      <c r="P209" s="34">
        <v>4.0458049999999997</v>
      </c>
      <c r="Q209" s="50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</row>
    <row r="210" spans="1:91" s="2" customFormat="1" ht="16.5">
      <c r="A210" s="42"/>
      <c r="B210" s="33" t="s">
        <v>14</v>
      </c>
      <c r="C210" s="34">
        <v>1</v>
      </c>
      <c r="D210" s="34">
        <v>1.5300000000000001E-4</v>
      </c>
      <c r="E210" s="34">
        <v>9.1024000000000001E-5</v>
      </c>
      <c r="F210" s="34">
        <v>1.68</v>
      </c>
      <c r="G210" s="34">
        <v>9.3799999999999994E-2</v>
      </c>
      <c r="H210" s="34">
        <v>7.7544639999999996</v>
      </c>
      <c r="I210" s="25"/>
      <c r="J210" s="33" t="s">
        <v>14</v>
      </c>
      <c r="K210" s="34">
        <v>1</v>
      </c>
      <c r="L210" s="34">
        <v>5.8399999999999999E-4</v>
      </c>
      <c r="M210" s="34">
        <v>2.1000000000000001E-4</v>
      </c>
      <c r="N210" s="34">
        <v>2.78</v>
      </c>
      <c r="O210" s="34">
        <v>5.8999999999999999E-3</v>
      </c>
      <c r="P210" s="34">
        <v>29.581472999999999</v>
      </c>
      <c r="Q210" s="50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</row>
    <row r="211" spans="1:91" ht="16.5">
      <c r="A211" s="42"/>
      <c r="B211" s="20"/>
      <c r="C211" s="24"/>
      <c r="D211" s="24"/>
      <c r="E211" s="24"/>
      <c r="F211" s="24"/>
      <c r="G211" s="24"/>
      <c r="H211" s="24"/>
      <c r="I211" s="22"/>
      <c r="J211" s="20"/>
      <c r="K211" s="24"/>
      <c r="L211" s="24"/>
      <c r="M211" s="24"/>
      <c r="N211" s="24"/>
      <c r="O211" s="24"/>
      <c r="P211" s="24"/>
      <c r="Q211" s="50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</row>
    <row r="212" spans="1:91" ht="19.5">
      <c r="A212" s="42"/>
      <c r="B212" s="65" t="s">
        <v>28</v>
      </c>
      <c r="C212" s="54"/>
      <c r="D212" s="54"/>
      <c r="E212" s="54"/>
      <c r="F212" s="54"/>
      <c r="G212" s="54"/>
      <c r="H212" s="54"/>
      <c r="I212" s="56"/>
      <c r="J212" s="55"/>
      <c r="K212" s="24"/>
      <c r="L212" s="24"/>
      <c r="M212" s="24"/>
      <c r="N212" s="24"/>
      <c r="O212" s="24"/>
      <c r="P212" s="24"/>
      <c r="Q212" s="50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</row>
    <row r="213" spans="1:91" s="1" customFormat="1" ht="19.5">
      <c r="A213" s="42"/>
      <c r="B213" s="89" t="s">
        <v>42</v>
      </c>
      <c r="C213" s="90"/>
      <c r="D213" s="90"/>
      <c r="E213" s="90"/>
      <c r="F213" s="90"/>
      <c r="G213" s="90"/>
      <c r="H213" s="90"/>
      <c r="I213" s="56"/>
      <c r="J213" s="89" t="s">
        <v>5</v>
      </c>
      <c r="K213" s="35"/>
      <c r="L213" s="35"/>
      <c r="M213" s="35"/>
      <c r="N213" s="35"/>
      <c r="O213" s="35"/>
      <c r="P213" s="35"/>
      <c r="Q213" s="50"/>
    </row>
    <row r="214" spans="1:91" s="2" customFormat="1" ht="16.5">
      <c r="A214" s="42"/>
      <c r="B214" s="33" t="s">
        <v>6</v>
      </c>
      <c r="C214" s="35" t="s">
        <v>7</v>
      </c>
      <c r="D214" s="35" t="s">
        <v>8</v>
      </c>
      <c r="E214" s="35" t="s">
        <v>15</v>
      </c>
      <c r="F214" s="35" t="s">
        <v>16</v>
      </c>
      <c r="G214" s="35" t="s">
        <v>17</v>
      </c>
      <c r="H214" s="35" t="s">
        <v>18</v>
      </c>
      <c r="I214" s="22"/>
      <c r="J214" s="33" t="s">
        <v>6</v>
      </c>
      <c r="K214" s="35" t="s">
        <v>7</v>
      </c>
      <c r="L214" s="35" t="s">
        <v>8</v>
      </c>
      <c r="M214" s="35" t="s">
        <v>15</v>
      </c>
      <c r="N214" s="35" t="s">
        <v>16</v>
      </c>
      <c r="O214" s="35" t="s">
        <v>17</v>
      </c>
      <c r="P214" s="35" t="s">
        <v>18</v>
      </c>
      <c r="Q214" s="50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</row>
    <row r="215" spans="1:91" s="2" customFormat="1" ht="16.5">
      <c r="A215" s="42"/>
      <c r="B215" s="33" t="s">
        <v>9</v>
      </c>
      <c r="C215" s="34">
        <v>1</v>
      </c>
      <c r="D215" s="34">
        <v>535.99529700000005</v>
      </c>
      <c r="E215" s="34">
        <v>173.820472</v>
      </c>
      <c r="F215" s="34">
        <v>3.08</v>
      </c>
      <c r="G215" s="34">
        <v>2.3E-3</v>
      </c>
      <c r="H215" s="34">
        <v>46.510092999999998</v>
      </c>
      <c r="I215" s="25"/>
      <c r="J215" s="33" t="s">
        <v>9</v>
      </c>
      <c r="K215" s="34">
        <v>1</v>
      </c>
      <c r="L215" s="34">
        <v>1031.3264549999999</v>
      </c>
      <c r="M215" s="34">
        <v>272.38755200000003</v>
      </c>
      <c r="N215" s="34">
        <v>3.79</v>
      </c>
      <c r="O215" s="34">
        <v>2.0000000000000001E-4</v>
      </c>
      <c r="P215" s="34">
        <v>120.73554300000001</v>
      </c>
      <c r="Q215" s="50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</row>
    <row r="216" spans="1:91" s="2" customFormat="1" ht="16.5">
      <c r="A216" s="42"/>
      <c r="B216" s="33" t="s">
        <v>10</v>
      </c>
      <c r="C216" s="34">
        <v>1</v>
      </c>
      <c r="D216" s="34">
        <v>-0.35797299999999999</v>
      </c>
      <c r="E216" s="34">
        <v>0.85064799999999996</v>
      </c>
      <c r="F216" s="34">
        <v>-0.42</v>
      </c>
      <c r="G216" s="34">
        <v>0.67430000000000001</v>
      </c>
      <c r="H216" s="34">
        <v>37.813665</v>
      </c>
      <c r="I216" s="25"/>
      <c r="J216" s="33" t="s">
        <v>10</v>
      </c>
      <c r="K216" s="34">
        <v>1</v>
      </c>
      <c r="L216" s="34">
        <v>4.2256559999999999</v>
      </c>
      <c r="M216" s="34">
        <v>2.0104829999999998</v>
      </c>
      <c r="N216" s="34">
        <v>2.1</v>
      </c>
      <c r="O216" s="34">
        <v>3.6700000000000003E-2</v>
      </c>
      <c r="P216" s="34">
        <v>26.074383999999998</v>
      </c>
      <c r="Q216" s="50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</row>
    <row r="217" spans="1:91" s="2" customFormat="1" ht="16.5">
      <c r="A217" s="42"/>
      <c r="B217" s="33" t="s">
        <v>11</v>
      </c>
      <c r="C217" s="34">
        <v>1</v>
      </c>
      <c r="D217" s="34">
        <v>-0.337086</v>
      </c>
      <c r="E217" s="34">
        <v>0.112688</v>
      </c>
      <c r="F217" s="34">
        <v>-2.99</v>
      </c>
      <c r="G217" s="34">
        <v>3.0999999999999999E-3</v>
      </c>
      <c r="H217" s="34">
        <v>0.44081599999999999</v>
      </c>
      <c r="I217" s="25"/>
      <c r="J217" s="33" t="s">
        <v>11</v>
      </c>
      <c r="K217" s="34">
        <v>1</v>
      </c>
      <c r="L217" s="34">
        <v>-0.70666099999999998</v>
      </c>
      <c r="M217" s="34">
        <v>0.171963</v>
      </c>
      <c r="N217" s="34">
        <v>-4.1100000000000003</v>
      </c>
      <c r="O217" s="34" t="s">
        <v>19</v>
      </c>
      <c r="P217" s="34">
        <v>2.7422849999999999</v>
      </c>
      <c r="Q217" s="50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</row>
    <row r="218" spans="1:91" s="2" customFormat="1" ht="16.5">
      <c r="A218" s="42"/>
      <c r="B218" s="33" t="s">
        <v>12</v>
      </c>
      <c r="C218" s="34">
        <v>1</v>
      </c>
      <c r="D218" s="34">
        <v>4.6836999999999997E-2</v>
      </c>
      <c r="E218" s="34">
        <v>5.3489999999999996E-3</v>
      </c>
      <c r="F218" s="34">
        <v>8.76</v>
      </c>
      <c r="G218" s="34" t="s">
        <v>19</v>
      </c>
      <c r="H218" s="34">
        <v>9.1801239999999993</v>
      </c>
      <c r="I218" s="25"/>
      <c r="J218" s="33" t="s">
        <v>12</v>
      </c>
      <c r="K218" s="34">
        <v>1</v>
      </c>
      <c r="L218" s="34">
        <v>-4.3395000000000003E-2</v>
      </c>
      <c r="M218" s="34">
        <v>1.4227E-2</v>
      </c>
      <c r="N218" s="34">
        <v>-3.05</v>
      </c>
      <c r="O218" s="34">
        <v>2.5999999999999999E-3</v>
      </c>
      <c r="P218" s="34">
        <v>-4.3395089999999996</v>
      </c>
      <c r="Q218" s="50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</row>
    <row r="219" spans="1:91" s="2" customFormat="1" ht="16.5">
      <c r="A219" s="42"/>
      <c r="B219" s="33" t="s">
        <v>13</v>
      </c>
      <c r="C219" s="34">
        <v>1</v>
      </c>
      <c r="D219" s="34">
        <v>3.2499999999999999E-4</v>
      </c>
      <c r="E219" s="34">
        <v>2.6499999999999999E-4</v>
      </c>
      <c r="F219" s="34">
        <v>1.23</v>
      </c>
      <c r="G219" s="34">
        <v>0.2218</v>
      </c>
      <c r="H219" s="34">
        <v>1.0224489999999999</v>
      </c>
      <c r="I219" s="25"/>
      <c r="J219" s="33" t="s">
        <v>13</v>
      </c>
      <c r="K219" s="34">
        <v>1</v>
      </c>
      <c r="L219" s="34">
        <v>7.7200000000000001E-4</v>
      </c>
      <c r="M219" s="34">
        <v>4.9600000000000002E-4</v>
      </c>
      <c r="N219" s="34">
        <v>1.56</v>
      </c>
      <c r="O219" s="34">
        <v>0.12089999999999999</v>
      </c>
      <c r="P219" s="34">
        <v>1.737168</v>
      </c>
      <c r="Q219" s="50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</row>
    <row r="220" spans="1:91" s="2" customFormat="1" ht="16.5">
      <c r="A220" s="42"/>
      <c r="B220" s="33" t="s">
        <v>14</v>
      </c>
      <c r="C220" s="34">
        <v>1</v>
      </c>
      <c r="D220" s="34">
        <v>5.3968000000000002E-5</v>
      </c>
      <c r="E220" s="34">
        <v>1.8286000000000001E-5</v>
      </c>
      <c r="F220" s="34">
        <v>2.95</v>
      </c>
      <c r="G220" s="34">
        <v>3.5000000000000001E-3</v>
      </c>
      <c r="H220" s="34">
        <v>2.7321430000000002</v>
      </c>
      <c r="I220" s="25"/>
      <c r="J220" s="33" t="s">
        <v>14</v>
      </c>
      <c r="K220" s="34">
        <v>1</v>
      </c>
      <c r="L220" s="34">
        <v>1.11E-4</v>
      </c>
      <c r="M220" s="34">
        <v>2.7705E-5</v>
      </c>
      <c r="N220" s="34">
        <v>4.01</v>
      </c>
      <c r="O220" s="34" t="s">
        <v>19</v>
      </c>
      <c r="P220" s="34">
        <v>5.625</v>
      </c>
      <c r="Q220" s="50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</row>
    <row r="221" spans="1:91" ht="16.5">
      <c r="A221" s="42"/>
      <c r="B221" s="20"/>
      <c r="C221" s="24"/>
      <c r="D221" s="24"/>
      <c r="E221" s="24"/>
      <c r="F221" s="24"/>
      <c r="G221" s="24"/>
      <c r="H221" s="24"/>
      <c r="I221" s="24"/>
      <c r="J221" s="20"/>
      <c r="K221" s="24"/>
      <c r="L221" s="24"/>
      <c r="M221" s="24"/>
      <c r="N221" s="24"/>
      <c r="O221" s="24"/>
      <c r="P221" s="24"/>
      <c r="Q221" s="50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</row>
    <row r="222" spans="1:91" ht="19.5">
      <c r="A222" s="42"/>
      <c r="B222" s="65" t="s">
        <v>41</v>
      </c>
      <c r="C222" s="54"/>
      <c r="D222" s="54"/>
      <c r="E222" s="54"/>
      <c r="F222" s="54"/>
      <c r="G222" s="54"/>
      <c r="H222" s="54"/>
      <c r="I222" s="54"/>
      <c r="J222" s="55"/>
      <c r="K222" s="24"/>
      <c r="L222" s="24"/>
      <c r="M222" s="24"/>
      <c r="N222" s="24"/>
      <c r="O222" s="24"/>
      <c r="P222" s="24"/>
      <c r="Q222" s="50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</row>
    <row r="223" spans="1:91" s="1" customFormat="1" ht="19.5">
      <c r="A223" s="42"/>
      <c r="B223" s="89" t="s">
        <v>42</v>
      </c>
      <c r="C223" s="90"/>
      <c r="D223" s="90"/>
      <c r="E223" s="90"/>
      <c r="F223" s="90"/>
      <c r="G223" s="90"/>
      <c r="H223" s="90"/>
      <c r="I223" s="56"/>
      <c r="J223" s="89" t="s">
        <v>5</v>
      </c>
      <c r="K223" s="35"/>
      <c r="L223" s="35"/>
      <c r="M223" s="35"/>
      <c r="N223" s="35"/>
      <c r="O223" s="35"/>
      <c r="P223" s="35"/>
      <c r="Q223" s="50"/>
    </row>
    <row r="224" spans="1:91" s="2" customFormat="1" ht="16.5">
      <c r="A224" s="42"/>
      <c r="B224" s="33" t="s">
        <v>6</v>
      </c>
      <c r="C224" s="35" t="s">
        <v>7</v>
      </c>
      <c r="D224" s="35" t="s">
        <v>8</v>
      </c>
      <c r="E224" s="35" t="s">
        <v>15</v>
      </c>
      <c r="F224" s="35" t="s">
        <v>16</v>
      </c>
      <c r="G224" s="35" t="s">
        <v>17</v>
      </c>
      <c r="H224" s="35" t="s">
        <v>18</v>
      </c>
      <c r="I224" s="24"/>
      <c r="J224" s="33" t="s">
        <v>6</v>
      </c>
      <c r="K224" s="35" t="s">
        <v>7</v>
      </c>
      <c r="L224" s="35" t="s">
        <v>8</v>
      </c>
      <c r="M224" s="35" t="s">
        <v>15</v>
      </c>
      <c r="N224" s="35" t="s">
        <v>16</v>
      </c>
      <c r="O224" s="35" t="s">
        <v>17</v>
      </c>
      <c r="P224" s="35" t="s">
        <v>18</v>
      </c>
      <c r="Q224" s="50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</row>
    <row r="225" spans="1:91" s="2" customFormat="1" ht="16.5">
      <c r="A225" s="42"/>
      <c r="B225" s="33" t="s">
        <v>9</v>
      </c>
      <c r="C225" s="34">
        <v>1</v>
      </c>
      <c r="D225" s="34">
        <v>714.40456600000005</v>
      </c>
      <c r="E225" s="34">
        <v>465.68723</v>
      </c>
      <c r="F225" s="34">
        <v>1.53</v>
      </c>
      <c r="G225" s="34">
        <v>0.1265</v>
      </c>
      <c r="H225" s="34">
        <v>129.69647699999999</v>
      </c>
      <c r="I225" s="23"/>
      <c r="J225" s="33" t="s">
        <v>9</v>
      </c>
      <c r="K225" s="34">
        <v>1</v>
      </c>
      <c r="L225" s="34">
        <v>1998.8953220000001</v>
      </c>
      <c r="M225" s="34">
        <v>821.58918600000004</v>
      </c>
      <c r="N225" s="34">
        <v>2.4300000000000002</v>
      </c>
      <c r="O225" s="34">
        <v>1.5800000000000002E-2</v>
      </c>
      <c r="P225" s="34">
        <v>259.76203099999998</v>
      </c>
      <c r="Q225" s="50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</row>
    <row r="226" spans="1:91" s="2" customFormat="1" ht="16.5">
      <c r="A226" s="42"/>
      <c r="B226" s="33" t="s">
        <v>10</v>
      </c>
      <c r="C226" s="34">
        <v>1</v>
      </c>
      <c r="D226" s="34">
        <v>5.8188849999999999</v>
      </c>
      <c r="E226" s="34">
        <v>2.278994</v>
      </c>
      <c r="F226" s="34">
        <v>2.5499999999999998</v>
      </c>
      <c r="G226" s="34">
        <v>1.14E-2</v>
      </c>
      <c r="H226" s="34">
        <v>84.361283999999998</v>
      </c>
      <c r="I226" s="23"/>
      <c r="J226" s="33" t="s">
        <v>10</v>
      </c>
      <c r="K226" s="34">
        <v>1</v>
      </c>
      <c r="L226" s="34">
        <v>-0.904451</v>
      </c>
      <c r="M226" s="34">
        <v>6.06412</v>
      </c>
      <c r="N226" s="34">
        <v>-0.15</v>
      </c>
      <c r="O226" s="34">
        <v>0.88160000000000005</v>
      </c>
      <c r="P226" s="34">
        <v>47.203114999999997</v>
      </c>
      <c r="Q226" s="50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</row>
    <row r="227" spans="1:91" s="2" customFormat="1" ht="16.5">
      <c r="A227" s="42"/>
      <c r="B227" s="33" t="s">
        <v>11</v>
      </c>
      <c r="C227" s="34">
        <v>1</v>
      </c>
      <c r="D227" s="34">
        <v>-0.45962199999999998</v>
      </c>
      <c r="E227" s="34">
        <v>0.30190699999999998</v>
      </c>
      <c r="F227" s="34">
        <v>-1.52</v>
      </c>
      <c r="G227" s="34">
        <v>0.12939999999999999</v>
      </c>
      <c r="H227" s="34">
        <v>-1.219133</v>
      </c>
      <c r="I227" s="23"/>
      <c r="J227" s="33" t="s">
        <v>11</v>
      </c>
      <c r="K227" s="34">
        <v>1</v>
      </c>
      <c r="L227" s="34">
        <v>-1.182331</v>
      </c>
      <c r="M227" s="34">
        <v>0.51868400000000003</v>
      </c>
      <c r="N227" s="34">
        <v>-2.2799999999999998</v>
      </c>
      <c r="O227" s="34">
        <v>2.3599999999999999E-2</v>
      </c>
      <c r="P227" s="34">
        <v>-1.326462</v>
      </c>
      <c r="Q227" s="50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</row>
    <row r="228" spans="1:91" s="2" customFormat="1" ht="16.5">
      <c r="A228" s="42"/>
      <c r="B228" s="33" t="s">
        <v>12</v>
      </c>
      <c r="C228" s="34">
        <v>1</v>
      </c>
      <c r="D228" s="34">
        <v>2.3210000000000001E-2</v>
      </c>
      <c r="E228" s="34">
        <v>1.4330000000000001E-2</v>
      </c>
      <c r="F228" s="34">
        <v>1.62</v>
      </c>
      <c r="G228" s="34">
        <v>0.10680000000000001</v>
      </c>
      <c r="H228" s="34">
        <v>4.5491720000000004</v>
      </c>
      <c r="I228" s="23"/>
      <c r="J228" s="33" t="s">
        <v>12</v>
      </c>
      <c r="K228" s="34">
        <v>1</v>
      </c>
      <c r="L228" s="34">
        <v>3.5334999999999998E-2</v>
      </c>
      <c r="M228" s="34">
        <v>4.2913E-2</v>
      </c>
      <c r="N228" s="34">
        <v>0.82</v>
      </c>
      <c r="O228" s="34">
        <v>0.41120000000000001</v>
      </c>
      <c r="P228" s="34">
        <v>3.5334729999999999</v>
      </c>
      <c r="Q228" s="50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</row>
    <row r="229" spans="1:91" s="2" customFormat="1" ht="16.5">
      <c r="A229" s="42"/>
      <c r="B229" s="33" t="s">
        <v>13</v>
      </c>
      <c r="C229" s="34">
        <v>1</v>
      </c>
      <c r="D229" s="34">
        <v>-2.6499999999999999E-4</v>
      </c>
      <c r="E229" s="34">
        <v>7.1000000000000002E-4</v>
      </c>
      <c r="F229" s="34">
        <v>-0.37</v>
      </c>
      <c r="G229" s="34">
        <v>0.70940000000000003</v>
      </c>
      <c r="H229" s="34">
        <v>-0.83418400000000004</v>
      </c>
      <c r="I229" s="23"/>
      <c r="J229" s="33" t="s">
        <v>13</v>
      </c>
      <c r="K229" s="34">
        <v>1</v>
      </c>
      <c r="L229" s="34">
        <v>7.7200000000000001E-4</v>
      </c>
      <c r="M229" s="34">
        <v>1.4959999999999999E-3</v>
      </c>
      <c r="N229" s="34">
        <v>0.52</v>
      </c>
      <c r="O229" s="34">
        <v>0.60629999999999995</v>
      </c>
      <c r="P229" s="34">
        <v>1.7370490000000001</v>
      </c>
      <c r="Q229" s="50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</row>
    <row r="230" spans="1:91" s="2" customFormat="1" ht="16.5">
      <c r="A230" s="42"/>
      <c r="B230" s="33" t="s">
        <v>14</v>
      </c>
      <c r="C230" s="34">
        <v>1</v>
      </c>
      <c r="D230" s="34">
        <v>7.4802000000000007E-5</v>
      </c>
      <c r="E230" s="34">
        <v>4.8990999999999999E-5</v>
      </c>
      <c r="F230" s="34">
        <v>1.53</v>
      </c>
      <c r="G230" s="34">
        <v>0.12820000000000001</v>
      </c>
      <c r="H230" s="34">
        <v>3.7868300000000001</v>
      </c>
      <c r="I230" s="23"/>
      <c r="J230" s="33" t="s">
        <v>14</v>
      </c>
      <c r="K230" s="34">
        <v>1</v>
      </c>
      <c r="L230" s="34">
        <v>1.8599999999999999E-4</v>
      </c>
      <c r="M230" s="34">
        <v>8.3566000000000006E-5</v>
      </c>
      <c r="N230" s="34">
        <v>2.2200000000000002</v>
      </c>
      <c r="O230" s="34">
        <v>2.7400000000000001E-2</v>
      </c>
      <c r="P230" s="34">
        <v>9.3917409999999997</v>
      </c>
      <c r="Q230" s="50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</row>
    <row r="231" spans="1:91"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</row>
    <row r="232" spans="1:91"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</row>
    <row r="233" spans="1:91"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</row>
    <row r="234" spans="1:91"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</row>
    <row r="235" spans="1:91"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</row>
    <row r="236" spans="1:91"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</row>
    <row r="237" spans="1:91"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</row>
    <row r="238" spans="1:91"/>
    <row r="239" spans="1:91"/>
    <row r="240" spans="1:91"/>
    <row r="241"/>
    <row r="242"/>
    <row r="243"/>
    <row r="244"/>
    <row r="245"/>
    <row r="246"/>
    <row r="247"/>
    <row r="248"/>
    <row r="249"/>
    <row r="250"/>
    <row r="251"/>
    <row r="252"/>
    <row r="253"/>
    <row r="254"/>
  </sheetData>
  <sheetProtection sheet="1" objects="1" scenarios="1"/>
  <mergeCells count="29">
    <mergeCell ref="B43:E43"/>
    <mergeCell ref="B121:G121"/>
    <mergeCell ref="B2:I2"/>
    <mergeCell ref="G45:N45"/>
    <mergeCell ref="E30:G30"/>
    <mergeCell ref="E32:G32"/>
    <mergeCell ref="C30:D30"/>
    <mergeCell ref="C20:D20"/>
    <mergeCell ref="C22:D22"/>
    <mergeCell ref="C24:D24"/>
    <mergeCell ref="C32:D32"/>
    <mergeCell ref="E28:G28"/>
    <mergeCell ref="C28:D28"/>
    <mergeCell ref="E10:G10"/>
    <mergeCell ref="E8:G8"/>
    <mergeCell ref="E12:G12"/>
    <mergeCell ref="E24:G24"/>
    <mergeCell ref="E26:G26"/>
    <mergeCell ref="C10:D10"/>
    <mergeCell ref="C12:D12"/>
    <mergeCell ref="C14:D14"/>
    <mergeCell ref="C16:D16"/>
    <mergeCell ref="C26:D26"/>
    <mergeCell ref="C18:D18"/>
    <mergeCell ref="E14:G14"/>
    <mergeCell ref="E16:G16"/>
    <mergeCell ref="E18:G18"/>
    <mergeCell ref="E20:G20"/>
    <mergeCell ref="E22:G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3</xdr:col>
                    <xdr:colOff>104775</xdr:colOff>
                    <xdr:row>4</xdr:row>
                    <xdr:rowOff>76200</xdr:rowOff>
                  </from>
                  <to>
                    <xdr:col>5</xdr:col>
                    <xdr:colOff>228600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5</xdr:col>
                    <xdr:colOff>638175</xdr:colOff>
                    <xdr:row>4</xdr:row>
                    <xdr:rowOff>85725</xdr:rowOff>
                  </from>
                  <to>
                    <xdr:col>7</xdr:col>
                    <xdr:colOff>952500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Sup. de respostas predição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bibvet-012</cp:lastModifiedBy>
  <dcterms:created xsi:type="dcterms:W3CDTF">2022-06-21T17:50:11Z</dcterms:created>
  <dcterms:modified xsi:type="dcterms:W3CDTF">2022-06-27T20:31:05Z</dcterms:modified>
</cp:coreProperties>
</file>